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385" activeTab="0"/>
  </bookViews>
  <sheets>
    <sheet name="Capacity 2014" sheetId="1" r:id="rId1"/>
    <sheet name="2013" sheetId="2" r:id="rId2"/>
    <sheet name="2009" sheetId="3" r:id="rId3"/>
    <sheet name="FIPS" sheetId="4" r:id="rId4"/>
  </sheets>
  <definedNames>
    <definedName name="FIPS">'FIPS'!$A$1:$B$135</definedName>
    <definedName name="new">'Capacity 2014'!$B$6:$N$138</definedName>
    <definedName name="_xlnm.Print_Area" localSheetId="0">'Capacity 2014'!$A$6:$R$163</definedName>
    <definedName name="_xlnm.Print_Titles" localSheetId="2">'2009'!$2:$3</definedName>
    <definedName name="_xlnm.Print_Titles" localSheetId="0">'Capacity 2014'!$1:$5</definedName>
    <definedName name="_xlnm.Print_Titles" localSheetId="3">'FIPS'!$1:$1</definedName>
  </definedNames>
  <calcPr fullCalcOnLoad="1"/>
</workbook>
</file>

<file path=xl/sharedStrings.xml><?xml version="1.0" encoding="utf-8"?>
<sst xmlns="http://schemas.openxmlformats.org/spreadsheetml/2006/main" count="1220" uniqueCount="494">
  <si>
    <t>Cert. Pre-School</t>
  </si>
  <si>
    <t>Capacity</t>
  </si>
  <si>
    <t>Child Day Center</t>
  </si>
  <si>
    <t>Family Day Home</t>
  </si>
  <si>
    <t>Rel Exempt CDC</t>
  </si>
  <si>
    <t>Short Term CDC</t>
  </si>
  <si>
    <t>Vol Reg</t>
  </si>
  <si>
    <t>LOP</t>
  </si>
  <si>
    <t>UNR</t>
  </si>
  <si>
    <t>Count</t>
  </si>
  <si>
    <t>Locality</t>
  </si>
  <si>
    <t>001</t>
  </si>
  <si>
    <t>003</t>
  </si>
  <si>
    <t>510</t>
  </si>
  <si>
    <t>005</t>
  </si>
  <si>
    <t>007</t>
  </si>
  <si>
    <t>009</t>
  </si>
  <si>
    <t>011</t>
  </si>
  <si>
    <t>013</t>
  </si>
  <si>
    <t>015</t>
  </si>
  <si>
    <t>017</t>
  </si>
  <si>
    <t>515</t>
  </si>
  <si>
    <t>019</t>
  </si>
  <si>
    <t>021</t>
  </si>
  <si>
    <t>023</t>
  </si>
  <si>
    <t>520</t>
  </si>
  <si>
    <t>025</t>
  </si>
  <si>
    <t>027</t>
  </si>
  <si>
    <t>029</t>
  </si>
  <si>
    <t>530</t>
  </si>
  <si>
    <t>031</t>
  </si>
  <si>
    <t>033</t>
  </si>
  <si>
    <t>035</t>
  </si>
  <si>
    <t>036</t>
  </si>
  <si>
    <t>037</t>
  </si>
  <si>
    <t>540</t>
  </si>
  <si>
    <t>550</t>
  </si>
  <si>
    <t>041</t>
  </si>
  <si>
    <t>043</t>
  </si>
  <si>
    <t>560</t>
  </si>
  <si>
    <t>570</t>
  </si>
  <si>
    <t>580</t>
  </si>
  <si>
    <t>045</t>
  </si>
  <si>
    <t>047</t>
  </si>
  <si>
    <t>049</t>
  </si>
  <si>
    <t>590</t>
  </si>
  <si>
    <t>051</t>
  </si>
  <si>
    <t>053</t>
  </si>
  <si>
    <t>595</t>
  </si>
  <si>
    <t>057</t>
  </si>
  <si>
    <t>600</t>
  </si>
  <si>
    <t>059</t>
  </si>
  <si>
    <t>610</t>
  </si>
  <si>
    <t>061</t>
  </si>
  <si>
    <t>063</t>
  </si>
  <si>
    <t>065</t>
  </si>
  <si>
    <t>620</t>
  </si>
  <si>
    <t>067</t>
  </si>
  <si>
    <t>069</t>
  </si>
  <si>
    <t>630</t>
  </si>
  <si>
    <t>640</t>
  </si>
  <si>
    <t>071</t>
  </si>
  <si>
    <t>073</t>
  </si>
  <si>
    <t>075</t>
  </si>
  <si>
    <t>077</t>
  </si>
  <si>
    <t>079</t>
  </si>
  <si>
    <t>081</t>
  </si>
  <si>
    <t>083</t>
  </si>
  <si>
    <t>650</t>
  </si>
  <si>
    <t>085</t>
  </si>
  <si>
    <t>660</t>
  </si>
  <si>
    <t>087</t>
  </si>
  <si>
    <t>089</t>
  </si>
  <si>
    <t>670</t>
  </si>
  <si>
    <t>093</t>
  </si>
  <si>
    <t>095</t>
  </si>
  <si>
    <t>097</t>
  </si>
  <si>
    <t>099</t>
  </si>
  <si>
    <t>101</t>
  </si>
  <si>
    <t>103</t>
  </si>
  <si>
    <t>105</t>
  </si>
  <si>
    <t>678</t>
  </si>
  <si>
    <t>107</t>
  </si>
  <si>
    <t>109</t>
  </si>
  <si>
    <t>111</t>
  </si>
  <si>
    <t>680</t>
  </si>
  <si>
    <t>113</t>
  </si>
  <si>
    <t>683</t>
  </si>
  <si>
    <t>685</t>
  </si>
  <si>
    <t>690</t>
  </si>
  <si>
    <t>115</t>
  </si>
  <si>
    <t>117</t>
  </si>
  <si>
    <t>119</t>
  </si>
  <si>
    <t>121</t>
  </si>
  <si>
    <t>125</t>
  </si>
  <si>
    <t>127</t>
  </si>
  <si>
    <t>700</t>
  </si>
  <si>
    <t>710</t>
  </si>
  <si>
    <t>131</t>
  </si>
  <si>
    <t>133</t>
  </si>
  <si>
    <t>720</t>
  </si>
  <si>
    <t>135</t>
  </si>
  <si>
    <t>137</t>
  </si>
  <si>
    <t>139</t>
  </si>
  <si>
    <t>141</t>
  </si>
  <si>
    <t>730</t>
  </si>
  <si>
    <t>143</t>
  </si>
  <si>
    <t>735</t>
  </si>
  <si>
    <t>740</t>
  </si>
  <si>
    <t>145</t>
  </si>
  <si>
    <t>147</t>
  </si>
  <si>
    <t>149</t>
  </si>
  <si>
    <t>153</t>
  </si>
  <si>
    <t>155</t>
  </si>
  <si>
    <t>750</t>
  </si>
  <si>
    <t>157</t>
  </si>
  <si>
    <t>760</t>
  </si>
  <si>
    <t>159</t>
  </si>
  <si>
    <t>770</t>
  </si>
  <si>
    <t>161</t>
  </si>
  <si>
    <t>163</t>
  </si>
  <si>
    <t>165</t>
  </si>
  <si>
    <t>167</t>
  </si>
  <si>
    <t>775</t>
  </si>
  <si>
    <t>169</t>
  </si>
  <si>
    <t>171</t>
  </si>
  <si>
    <t>173</t>
  </si>
  <si>
    <t>175</t>
  </si>
  <si>
    <t>177</t>
  </si>
  <si>
    <t>179</t>
  </si>
  <si>
    <t>790</t>
  </si>
  <si>
    <t>800</t>
  </si>
  <si>
    <t>181</t>
  </si>
  <si>
    <t>183</t>
  </si>
  <si>
    <t>185</t>
  </si>
  <si>
    <t>810</t>
  </si>
  <si>
    <t>187</t>
  </si>
  <si>
    <t>191</t>
  </si>
  <si>
    <t>820</t>
  </si>
  <si>
    <t>193</t>
  </si>
  <si>
    <t>830</t>
  </si>
  <si>
    <t>840</t>
  </si>
  <si>
    <t>195</t>
  </si>
  <si>
    <t>197</t>
  </si>
  <si>
    <t>199</t>
  </si>
  <si>
    <t>FIPS</t>
  </si>
  <si>
    <t>TOTAL</t>
  </si>
  <si>
    <t>ACCOMACK</t>
  </si>
  <si>
    <t>ALBEMARLE</t>
  </si>
  <si>
    <t>ALEXANDRIA (CITY)</t>
  </si>
  <si>
    <t>ALLEGHANY</t>
  </si>
  <si>
    <t>AMELIA</t>
  </si>
  <si>
    <t>AMHERST</t>
  </si>
  <si>
    <t>APPOMATTOX</t>
  </si>
  <si>
    <t>ARLINGTON</t>
  </si>
  <si>
    <t>AUGUSTA</t>
  </si>
  <si>
    <t>BATH</t>
  </si>
  <si>
    <t>BEDFORD</t>
  </si>
  <si>
    <t>BLAND</t>
  </si>
  <si>
    <t>BOTETOURT</t>
  </si>
  <si>
    <t>BRUNSWICK</t>
  </si>
  <si>
    <t>BUCHANAN</t>
  </si>
  <si>
    <t>BUCKINGHAM</t>
  </si>
  <si>
    <t>BUENA VISTA (CITY)</t>
  </si>
  <si>
    <t>CAMPBELL</t>
  </si>
  <si>
    <t>CAROLINE</t>
  </si>
  <si>
    <t>CARROLL</t>
  </si>
  <si>
    <t>CHARLES CITY</t>
  </si>
  <si>
    <t>CHARLOTTE</t>
  </si>
  <si>
    <t>CHARLOTTESVILLE (CITY)</t>
  </si>
  <si>
    <t>CHESAPEAKE CITY (CITY)</t>
  </si>
  <si>
    <t>CHESTERFIELD</t>
  </si>
  <si>
    <t>CLARKE</t>
  </si>
  <si>
    <t>CLIFTON FORGE (CITY)</t>
  </si>
  <si>
    <t>COLONIAL HEIGHTS (CITY)</t>
  </si>
  <si>
    <t>COVINGTON (CITY)</t>
  </si>
  <si>
    <t>CRAIG</t>
  </si>
  <si>
    <t>CULPEPER</t>
  </si>
  <si>
    <t>CUMBERLAND</t>
  </si>
  <si>
    <t>DANVILLE (CITY)</t>
  </si>
  <si>
    <t>DICKENSON</t>
  </si>
  <si>
    <t>DINWIDDIE</t>
  </si>
  <si>
    <t>EMPORIA (CITY)</t>
  </si>
  <si>
    <t>ESSEX</t>
  </si>
  <si>
    <t>FAIRFAX</t>
  </si>
  <si>
    <t>FAIRFAX (CITY)</t>
  </si>
  <si>
    <t>FALLS CHURCH (CITY)</t>
  </si>
  <si>
    <t>FAUQUIER</t>
  </si>
  <si>
    <t>FLOYD</t>
  </si>
  <si>
    <t>FLUVANNA</t>
  </si>
  <si>
    <t>FRANKLIN</t>
  </si>
  <si>
    <t>FRANKLIN (CITY)</t>
  </si>
  <si>
    <t>FREDERICK</t>
  </si>
  <si>
    <t>FREDERICKSBURG (CITY)</t>
  </si>
  <si>
    <t>GALAX (CITY)</t>
  </si>
  <si>
    <t>GILES</t>
  </si>
  <si>
    <t>GLOUCESTER</t>
  </si>
  <si>
    <t>GOOCHLAND</t>
  </si>
  <si>
    <t>GRAYSON</t>
  </si>
  <si>
    <t>GREENE</t>
  </si>
  <si>
    <t>GREENSVILLE</t>
  </si>
  <si>
    <t>HALIFAX</t>
  </si>
  <si>
    <t>HAMPTON CITY (CITY)</t>
  </si>
  <si>
    <t>HANOVER</t>
  </si>
  <si>
    <t>HARRISONBURG (CITY)</t>
  </si>
  <si>
    <t>HENRICO</t>
  </si>
  <si>
    <t>HENRY</t>
  </si>
  <si>
    <t>HOPEWELL (CITY)</t>
  </si>
  <si>
    <t>ISLE OF WIGHT</t>
  </si>
  <si>
    <t>JAMES CITY</t>
  </si>
  <si>
    <t>KING AND QUEEN</t>
  </si>
  <si>
    <t>KING GEORGE</t>
  </si>
  <si>
    <t>KING WILLIAM</t>
  </si>
  <si>
    <t>LANCASTER</t>
  </si>
  <si>
    <t>LEE</t>
  </si>
  <si>
    <t>LEXINGTON (CITY)</t>
  </si>
  <si>
    <t>LOUDOUN</t>
  </si>
  <si>
    <t>LOUISA</t>
  </si>
  <si>
    <t>LUNENBURG</t>
  </si>
  <si>
    <t>LYNCHBURG (CITY)</t>
  </si>
  <si>
    <t>MADISON</t>
  </si>
  <si>
    <t>MANASSAS (CITY)</t>
  </si>
  <si>
    <t>MANASSAS PARK (CITY)</t>
  </si>
  <si>
    <t>MARTINSVILLE (CITY)</t>
  </si>
  <si>
    <t>MATHEWS</t>
  </si>
  <si>
    <t>MECKLENBURG</t>
  </si>
  <si>
    <t>MIDDLESEX</t>
  </si>
  <si>
    <t>MONTGOMERY</t>
  </si>
  <si>
    <t>NELSON</t>
  </si>
  <si>
    <t>NEW KENT</t>
  </si>
  <si>
    <t>NEWPORT NEWS (CITY)</t>
  </si>
  <si>
    <t>NORFOLK (CITY)</t>
  </si>
  <si>
    <t>NORTHAMPTON</t>
  </si>
  <si>
    <t>NORTHUMBERLAND</t>
  </si>
  <si>
    <t>NORTON (CITY)</t>
  </si>
  <si>
    <t>NOTTOWAY</t>
  </si>
  <si>
    <t>ORANGE</t>
  </si>
  <si>
    <t>PAGE</t>
  </si>
  <si>
    <t>PATRICK</t>
  </si>
  <si>
    <t>PETERSBURG (CITY)</t>
  </si>
  <si>
    <t>PITTSYLVANIA</t>
  </si>
  <si>
    <t>POQUOSON (CITY)</t>
  </si>
  <si>
    <t>PORTSMOUTH (CITY)</t>
  </si>
  <si>
    <t>POWHATAN</t>
  </si>
  <si>
    <t>PRINCE EDWARD</t>
  </si>
  <si>
    <t>PRINCE GEORGE</t>
  </si>
  <si>
    <t>PRINCE WILLIAM</t>
  </si>
  <si>
    <t>PULASKI</t>
  </si>
  <si>
    <t>RADFORD (CITY)</t>
  </si>
  <si>
    <t>RAPPAHANNOCK</t>
  </si>
  <si>
    <t>RICHMOND (CITY)</t>
  </si>
  <si>
    <t>ROANOKE</t>
  </si>
  <si>
    <t>ROANOKE (CITY)</t>
  </si>
  <si>
    <t>ROCKBRIDGE</t>
  </si>
  <si>
    <t>ROCKINGHAM</t>
  </si>
  <si>
    <t>RUSSELL</t>
  </si>
  <si>
    <t>SALEM (CITY)</t>
  </si>
  <si>
    <t>SCOTT</t>
  </si>
  <si>
    <t>SHENANDOAH</t>
  </si>
  <si>
    <t>SMYTH</t>
  </si>
  <si>
    <t>SOUTHAMPTON</t>
  </si>
  <si>
    <t>SPOTSYLVANIA</t>
  </si>
  <si>
    <t>STAFFORD</t>
  </si>
  <si>
    <t>STAUNTON (CITY)</t>
  </si>
  <si>
    <t>SUFFOLK (CITY)</t>
  </si>
  <si>
    <t>SURRY</t>
  </si>
  <si>
    <t>SUSSEX</t>
  </si>
  <si>
    <t>TAZEWELL</t>
  </si>
  <si>
    <t>VIRGINIA BEACH (CITY)</t>
  </si>
  <si>
    <t>WARREN</t>
  </si>
  <si>
    <t>WASHINGTON</t>
  </si>
  <si>
    <t>WAYNESBORO (CITY)</t>
  </si>
  <si>
    <t>WESTMORELAND</t>
  </si>
  <si>
    <t>WILLIAMSBURG (CITY)</t>
  </si>
  <si>
    <t>WINCHESTER (CITY)</t>
  </si>
  <si>
    <t>WISE</t>
  </si>
  <si>
    <t>WYTHE</t>
  </si>
  <si>
    <t>YORK</t>
  </si>
  <si>
    <t>BEDFORD (CITY)</t>
  </si>
  <si>
    <t>BRISTOL (CITY)</t>
  </si>
  <si>
    <t>RICHMOND County</t>
  </si>
  <si>
    <t xml:space="preserve">* Licensed Family Day System -  "Infant/Toddler Family Day Care" has 130 approved homes in NoVA with a capacity of 780. </t>
  </si>
  <si>
    <t xml:space="preserve">**Note the data from Dolphin is as of 10-30-2009; locally ordinanced providers (LOP) and unregulated providers (UNR) counts were obtained from data provided to the state by local agencies in December 2009.  Capacity for the UNR and the Voluntary Registered providers has been calculated by using the maximum number of children that requires licensing. </t>
  </si>
  <si>
    <t>Certified Pre-School</t>
  </si>
  <si>
    <t>Certified preschools are those opeated by private schools that are accredited by any statewide accrediting organization recognized by the Board of Education or a private school or preschool that offers to preschool-aged children a program accredited by organizations as listed in the Code of Virginia and recognized by the Board of Education to be exempt from licensure.  They must meet certain requirements specified in the Code.</t>
  </si>
  <si>
    <t>Child day centers are child day programs offered to (1) two or more children under the age of 13 years in a facility that is not the residence of the provider or of any of the children in care or (2) 13 or more children at any location.  During the absence of a parent or guardian, the operator of the child day center has agreed to assume responsibility for the supervision, protection and well-being of children under the age of 13 years for less than a 24-hour period.  By law, a child day center may be granted either a six-month conditional license, a six month provisional license or a two-year license.</t>
  </si>
  <si>
    <t>Family day homes provide care for six to 12 children (exclusive of the provider's own chiildren and any children who reside in the home).  The care may be offered for less than 24 hours in the home of the provider or in the home of the children in care.  Licensure (or voluntary registration) also is required when care is provided to more than four children under two years of age, including the provider's own children and children who live in the home.</t>
  </si>
  <si>
    <t>Religious Exempt Child Day Center</t>
  </si>
  <si>
    <t>Child care centers operated by religious institutions may be exempt from licensure, per section 63.2-1716 of the Code of Virginia. Outlined in the Code are the requirements for religious exempt child day centers, who, unlike licensed centers do not have to meet the regulations prescribed by the Child Day Care Council. Religious exempt child care facilities must meet the requirements for exemption from federal taxes for religious purposes, or be exempt from paying local real estate taxes on the property owned by the sponsoring religious institution.</t>
  </si>
  <si>
    <t>Short-Term Child Day Center</t>
  </si>
  <si>
    <t>Short-term child day centers are child day centers that operate for part of the year only.</t>
  </si>
  <si>
    <t>Voluntarily Registered Family Day Homes (VRFDH)</t>
  </si>
  <si>
    <t>Voluntary registration is a form of regulation offered to family day homes that are not required to be licensed These homes have fewer than 6 children in care not including provider's own children and any children who reside in the home. Voluntary registration is not available in areas where local ordinances regulate unlicensed providers (Arlington, Fairfax, and Alexandria). The program is administered by six agencies that have contracted with the department to perform this function in a specific area of the state.</t>
  </si>
  <si>
    <t>Accomack</t>
  </si>
  <si>
    <t>Albemarle</t>
  </si>
  <si>
    <t>Alexandria (City)</t>
  </si>
  <si>
    <t>Alleghany</t>
  </si>
  <si>
    <t>Amelia</t>
  </si>
  <si>
    <t>Amherst</t>
  </si>
  <si>
    <t>Appomattox</t>
  </si>
  <si>
    <t>Arlington</t>
  </si>
  <si>
    <t>Augusta</t>
  </si>
  <si>
    <t>Bath</t>
  </si>
  <si>
    <t>Bedford (City)</t>
  </si>
  <si>
    <t>Bedford</t>
  </si>
  <si>
    <t>Bland</t>
  </si>
  <si>
    <t>Botetourt</t>
  </si>
  <si>
    <t>Bristol (City)</t>
  </si>
  <si>
    <t>Brunswick</t>
  </si>
  <si>
    <t>Buchanan</t>
  </si>
  <si>
    <t>Buckingham</t>
  </si>
  <si>
    <t>Buena Vista (City)</t>
  </si>
  <si>
    <t>Campbell</t>
  </si>
  <si>
    <t>Caroline</t>
  </si>
  <si>
    <t>Carroll</t>
  </si>
  <si>
    <t>Charles City</t>
  </si>
  <si>
    <t>Charlotte</t>
  </si>
  <si>
    <t>Charlottesville (City)</t>
  </si>
  <si>
    <t>Chesapeake City (City)</t>
  </si>
  <si>
    <t>Chesterfield</t>
  </si>
  <si>
    <t>Clarke</t>
  </si>
  <si>
    <t>Clifton Forge (City)</t>
  </si>
  <si>
    <t>Colonial Heights (City)</t>
  </si>
  <si>
    <t>Covington (City)</t>
  </si>
  <si>
    <t>Craig</t>
  </si>
  <si>
    <t>Culpeper</t>
  </si>
  <si>
    <t>Cumberland</t>
  </si>
  <si>
    <t>Danville (City)</t>
  </si>
  <si>
    <t>Dickenson</t>
  </si>
  <si>
    <t>Dinwiddie</t>
  </si>
  <si>
    <t>Emporia (City)</t>
  </si>
  <si>
    <t>Essex</t>
  </si>
  <si>
    <t>Fairfax (City)</t>
  </si>
  <si>
    <t>Fairfax</t>
  </si>
  <si>
    <t>Falls Church (City)</t>
  </si>
  <si>
    <t>Fauquier</t>
  </si>
  <si>
    <t>Floyd</t>
  </si>
  <si>
    <t>Fluvanna</t>
  </si>
  <si>
    <t>Franklin (City)</t>
  </si>
  <si>
    <t>Franklin</t>
  </si>
  <si>
    <t>Frederick</t>
  </si>
  <si>
    <t>Fredericksburg (City)</t>
  </si>
  <si>
    <t>Galax (City)</t>
  </si>
  <si>
    <t>Giles</t>
  </si>
  <si>
    <t>Gloucester</t>
  </si>
  <si>
    <t>Goochland</t>
  </si>
  <si>
    <t>Grayson</t>
  </si>
  <si>
    <t>Greene</t>
  </si>
  <si>
    <t>Greensville</t>
  </si>
  <si>
    <t>Halifax</t>
  </si>
  <si>
    <t>Hampton City (City)</t>
  </si>
  <si>
    <t>Hanover</t>
  </si>
  <si>
    <t>Harrisonburg (City)</t>
  </si>
  <si>
    <t>Henrico</t>
  </si>
  <si>
    <t>Henry</t>
  </si>
  <si>
    <t>Hopewell (City)</t>
  </si>
  <si>
    <t>Isle Of Wight</t>
  </si>
  <si>
    <t>James City</t>
  </si>
  <si>
    <t>King And Queen</t>
  </si>
  <si>
    <t>King George</t>
  </si>
  <si>
    <t>King William</t>
  </si>
  <si>
    <t>Lancaster</t>
  </si>
  <si>
    <t>Lee</t>
  </si>
  <si>
    <t>Lexington (City)</t>
  </si>
  <si>
    <t>Loudoun</t>
  </si>
  <si>
    <t>Louisa</t>
  </si>
  <si>
    <t>Lunenburg</t>
  </si>
  <si>
    <t>Lynchburg (City)</t>
  </si>
  <si>
    <t>Madison</t>
  </si>
  <si>
    <t>Manassas (City)</t>
  </si>
  <si>
    <t>Manassas Park (City)</t>
  </si>
  <si>
    <t>Martinsville (City)</t>
  </si>
  <si>
    <t>Mathews</t>
  </si>
  <si>
    <t>Mecklenburg</t>
  </si>
  <si>
    <t>Middlesex</t>
  </si>
  <si>
    <t>Montgomery</t>
  </si>
  <si>
    <t>Nelson</t>
  </si>
  <si>
    <t>New Kent</t>
  </si>
  <si>
    <t>Newport News (City)</t>
  </si>
  <si>
    <t>Norfolk (City)</t>
  </si>
  <si>
    <t>Northampton</t>
  </si>
  <si>
    <t>Northumberland</t>
  </si>
  <si>
    <t>Norton (City)</t>
  </si>
  <si>
    <t>Nottoway</t>
  </si>
  <si>
    <t>Orange</t>
  </si>
  <si>
    <t>Page</t>
  </si>
  <si>
    <t>Patrick</t>
  </si>
  <si>
    <t>Petersburg (City)</t>
  </si>
  <si>
    <t>Pittsylvania</t>
  </si>
  <si>
    <t>Poquoson (City)</t>
  </si>
  <si>
    <t>Portsmouth (City)</t>
  </si>
  <si>
    <t>Powhatan</t>
  </si>
  <si>
    <t>Prince Edward</t>
  </si>
  <si>
    <t>Prince George</t>
  </si>
  <si>
    <t>Prince William</t>
  </si>
  <si>
    <t>Pulaski</t>
  </si>
  <si>
    <t>Radford (City)</t>
  </si>
  <si>
    <t>Rappahannock</t>
  </si>
  <si>
    <t>Richmond (City)</t>
  </si>
  <si>
    <t>Richmond County</t>
  </si>
  <si>
    <t>Roanoke (City)</t>
  </si>
  <si>
    <t>Roanoke</t>
  </si>
  <si>
    <t>Rockbridge</t>
  </si>
  <si>
    <t>Rockingham</t>
  </si>
  <si>
    <t>Russell</t>
  </si>
  <si>
    <t>Salem (City)</t>
  </si>
  <si>
    <t>Scott</t>
  </si>
  <si>
    <t>Shenandoah</t>
  </si>
  <si>
    <t>Smyth</t>
  </si>
  <si>
    <t>Southampton</t>
  </si>
  <si>
    <t>Spotsylvania</t>
  </si>
  <si>
    <t>Stafford</t>
  </si>
  <si>
    <t>Staunton (City)</t>
  </si>
  <si>
    <t>Suffolk (City)</t>
  </si>
  <si>
    <t>Surry</t>
  </si>
  <si>
    <t>Sussex</t>
  </si>
  <si>
    <t>Tazewell</t>
  </si>
  <si>
    <t>Virginia Beach (City)</t>
  </si>
  <si>
    <t>Warren</t>
  </si>
  <si>
    <t>Washington</t>
  </si>
  <si>
    <t>Waynesboro (City)</t>
  </si>
  <si>
    <t>Westmoreland</t>
  </si>
  <si>
    <t>Williamsburg (City)</t>
  </si>
  <si>
    <t>Winchester (City)</t>
  </si>
  <si>
    <t>Wise</t>
  </si>
  <si>
    <t>Wythe</t>
  </si>
  <si>
    <t>York</t>
  </si>
  <si>
    <t>x</t>
  </si>
  <si>
    <t>* Licensed Family Day System -  "Infant/Toddler Family Day Care"  in NoVA has a capacity of 475 children. (Dolphin report on 02/25/13)</t>
  </si>
  <si>
    <t xml:space="preserve">Child Care Provider Counts and Capacity </t>
  </si>
  <si>
    <t>Total</t>
  </si>
  <si>
    <t>Voluntary Registered</t>
  </si>
  <si>
    <r>
      <t>Local Ordinance Providers (LOP)</t>
    </r>
    <r>
      <rPr>
        <b/>
        <vertAlign val="superscript"/>
        <sz val="10"/>
        <rFont val="Arial"/>
        <family val="2"/>
      </rPr>
      <t>1</t>
    </r>
  </si>
  <si>
    <t>Child Day Center -  CDC</t>
  </si>
  <si>
    <t>Family Day Home - FDH</t>
  </si>
  <si>
    <t>Religious Exempt Child Day Center - CCE</t>
  </si>
  <si>
    <t>Voluntarily Registered Family Day Homes (VRFDH) - VR</t>
  </si>
  <si>
    <t>Certified Pre-School - CNS</t>
  </si>
  <si>
    <t xml:space="preserve">Short-Term Child Day Center -CCS </t>
  </si>
  <si>
    <t>CHARLOTTESVILLE (CI..</t>
  </si>
  <si>
    <t>CHESAPEAKE CITY (CI..</t>
  </si>
  <si>
    <t>COLONIAL HEIGHTS (C..</t>
  </si>
  <si>
    <t>RICHMOND</t>
  </si>
  <si>
    <t>SOUTH BOSTON (CITY)</t>
  </si>
  <si>
    <t>State Total</t>
  </si>
  <si>
    <r>
      <rPr>
        <vertAlign val="superscript"/>
        <sz val="10"/>
        <rFont val="Arial"/>
        <family val="2"/>
      </rPr>
      <t>1</t>
    </r>
    <r>
      <rPr>
        <sz val="11"/>
        <color indexed="8"/>
        <rFont val="Calibri"/>
        <family val="2"/>
      </rPr>
      <t xml:space="preserve"> Data provide by Arlington, Alexandria and Fairfax in April 2014.</t>
    </r>
  </si>
  <si>
    <t>* Licensed Family Day System -  "Infant/Toddler Family Day Care"  in NoVA has a capacity of 475 children. (Dolphin report on 04/09/14)</t>
  </si>
  <si>
    <t>**Note the data from Dolphin is as of 04-09-2014;  Capacity for the Voluntary Registered providers has been calculated by using the maximum number of children that requires licensing (Count times 5) . Local Ordinance Providers Capacity has been calculated by using capacity defined by localities- Alexandria and Fairfax times  5 children, Arlington times  9 children.  Local Ordinance Providers are not broken out for Fairfax City and Falls Church.</t>
  </si>
  <si>
    <t>Alexandria</t>
  </si>
  <si>
    <t>Bedford City</t>
  </si>
  <si>
    <t>Bristol</t>
  </si>
  <si>
    <t>Buena Vista</t>
  </si>
  <si>
    <t>Charlottesville</t>
  </si>
  <si>
    <t>Chesapeake</t>
  </si>
  <si>
    <t>Colonial Heights</t>
  </si>
  <si>
    <t>Covington</t>
  </si>
  <si>
    <t>Danville</t>
  </si>
  <si>
    <t>Emporia</t>
  </si>
  <si>
    <t>Fairfax City</t>
  </si>
  <si>
    <t>Falls Church</t>
  </si>
  <si>
    <t>Franklin City</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</si>
  <si>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</si>
  <si>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</si>
  <si>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</si>
  <si>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</si>
  <si>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</si>
  <si>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</si>
  <si>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</si>
  <si>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</si>
  <si>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</si>
  <si>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</si>
  <si>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</si>
  <si>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</si>
  <si>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</si>
  <si>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</si>
  <si>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</si>
  <si>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</si>
  <si>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</si>
  <si>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Richmond Co.</t>
  </si>
  <si>
    <t>Richmond City</t>
  </si>
  <si>
    <t>Roanoke Co.</t>
  </si>
  <si>
    <t>Roanoke City</t>
  </si>
  <si>
    <t>Salem</t>
  </si>
  <si>
    <t>Staunton</t>
  </si>
  <si>
    <t>Suffolk</t>
  </si>
  <si>
    <t>Virginia Beach</t>
  </si>
  <si>
    <t>Waynesboro</t>
  </si>
  <si>
    <t>Williamsburg</t>
  </si>
  <si>
    <t>Winchester</t>
  </si>
  <si>
    <t>Statewide</t>
  </si>
  <si>
    <t>999</t>
  </si>
  <si>
    <r>
      <rPr>
        <vertAlign val="superscript"/>
        <sz val="10"/>
        <rFont val="Arial"/>
        <family val="2"/>
      </rPr>
      <t>1</t>
    </r>
    <r>
      <rPr>
        <sz val="11"/>
        <color indexed="8"/>
        <rFont val="Calibri"/>
        <family val="2"/>
      </rPr>
      <t xml:space="preserve"> Data provide by Arlington, Alexandria and Fairfax in March 2010.</t>
    </r>
  </si>
  <si>
    <t>**Note the data from Dolphin is as of 02-25-2013; locally ordinanced providers (LOP) counts were obtained from data provided to the state by local agencies in March 2010.  Capacity for the Voluntary Registered providers has been calculated by using the maximum number of children that requires licensing.  Capacity for Local Ordinance Provider (LOP) was calculated using the same factors taht was used in 2009. (Arlington and Alexandria times 4 children, Fairfax times 5 children.)  Local Ordinance Providers are not broken out for Fairfax City and Falls Church.</t>
  </si>
  <si>
    <t>Short-Term Child Day Center - CCS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</si>
</sst>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sz val="8"/>
      <name val="Arial"/>
      <family val="0"/>
    </font>
    <font>
      <b/>
      <sz val="10"/>
      <name val="Arial"/>
      <family val="2"/>
    </font>
    <font>
      <sz val="10"/>
      <color indexed="8"/>
      <name val="Arial"/>
      <family val="0"/>
    </font>
    <font>
      <b/>
      <sz val="11"/>
      <color indexed="8"/>
      <name val="Calibri"/>
      <family val="2"/>
    </font>
    <font>
      <b/>
      <sz val="12"/>
      <name val="Arial"/>
      <family val="2"/>
    </font>
    <font>
      <b/>
      <vertAlign val="superscript"/>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top style="thin">
        <color indexed="8"/>
      </top>
      <bottom style="thin">
        <color indexed="8"/>
      </bottom>
    </border>
    <border>
      <left style="thin"/>
      <right style="thin"/>
      <top style="thin"/>
      <bottom style="thin"/>
    </border>
    <border>
      <left style="thin">
        <color indexed="22"/>
      </left>
      <right style="thin">
        <color indexed="22"/>
      </right>
      <top style="thin"/>
      <bottom style="thin">
        <color indexed="22"/>
      </bottom>
    </border>
    <border>
      <left style="thin"/>
      <right/>
      <top style="thin"/>
      <bottom/>
    </border>
    <border>
      <left/>
      <right style="thin"/>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0">
    <xf numFmtId="0" fontId="0" fillId="0" borderId="0" xfId="0" applyAlignment="1">
      <alignment/>
    </xf>
    <xf numFmtId="0" fontId="3" fillId="0" borderId="0" xfId="0" applyFont="1" applyAlignment="1">
      <alignment horizontal="center"/>
    </xf>
    <xf numFmtId="0" fontId="0" fillId="0" borderId="10" xfId="0" applyFont="1" applyBorder="1" applyAlignment="1">
      <alignment horizontal="center"/>
    </xf>
    <xf numFmtId="0" fontId="0" fillId="0" borderId="0" xfId="0" applyFont="1" applyAlignment="1">
      <alignment horizontal="center"/>
    </xf>
    <xf numFmtId="40" fontId="0" fillId="0" borderId="0" xfId="0" applyNumberFormat="1" applyAlignment="1">
      <alignment/>
    </xf>
    <xf numFmtId="3" fontId="0" fillId="0" borderId="0" xfId="0" applyNumberFormat="1" applyAlignment="1">
      <alignment/>
    </xf>
    <xf numFmtId="0" fontId="0" fillId="0" borderId="0" xfId="0" applyFont="1" applyAlignment="1">
      <alignment/>
    </xf>
    <xf numFmtId="49" fontId="3" fillId="0" borderId="0" xfId="0" applyNumberFormat="1" applyFont="1" applyAlignment="1">
      <alignment horizontal="center"/>
    </xf>
    <xf numFmtId="49" fontId="0" fillId="0" borderId="0" xfId="0" applyNumberFormat="1" applyAlignment="1">
      <alignment horizontal="center"/>
    </xf>
    <xf numFmtId="49" fontId="3" fillId="0" borderId="0" xfId="0" applyNumberFormat="1" applyFont="1" applyAlignment="1">
      <alignment horizontal="center"/>
    </xf>
    <xf numFmtId="0" fontId="0" fillId="0" borderId="0" xfId="0" applyAlignment="1">
      <alignment wrapText="1"/>
    </xf>
    <xf numFmtId="0" fontId="0" fillId="0" borderId="0" xfId="0" applyFont="1" applyAlignment="1">
      <alignment wrapText="1"/>
    </xf>
    <xf numFmtId="0" fontId="0" fillId="0" borderId="0" xfId="0" applyFill="1" applyAlignment="1">
      <alignment/>
    </xf>
    <xf numFmtId="49" fontId="0" fillId="0" borderId="0" xfId="0" applyNumberFormat="1" applyFill="1" applyAlignment="1">
      <alignment horizontal="center"/>
    </xf>
    <xf numFmtId="0" fontId="0" fillId="0" borderId="0" xfId="0" applyAlignment="1">
      <alignment/>
    </xf>
    <xf numFmtId="0" fontId="0" fillId="0" borderId="0" xfId="0" applyFill="1" applyAlignment="1">
      <alignment horizontal="left" vertical="top" wrapText="1"/>
    </xf>
    <xf numFmtId="0" fontId="0" fillId="0" borderId="0" xfId="0" applyFill="1" applyAlignment="1">
      <alignment horizontal="left" wrapText="1"/>
    </xf>
    <xf numFmtId="0" fontId="1" fillId="33" borderId="11" xfId="55" applyFont="1" applyFill="1" applyBorder="1" applyAlignment="1">
      <alignment horizontal="center"/>
      <protection/>
    </xf>
    <xf numFmtId="0" fontId="1" fillId="0" borderId="12" xfId="55" applyFont="1" applyFill="1" applyBorder="1" applyAlignment="1">
      <alignment wrapText="1"/>
      <protection/>
    </xf>
    <xf numFmtId="0" fontId="1" fillId="0" borderId="12" xfId="56" applyFont="1" applyFill="1" applyBorder="1" applyAlignment="1">
      <alignment wrapText="1"/>
      <protection/>
    </xf>
    <xf numFmtId="0" fontId="4" fillId="0" borderId="0" xfId="56">
      <alignment/>
      <protection/>
    </xf>
    <xf numFmtId="0" fontId="3" fillId="0" borderId="0" xfId="0" applyFont="1" applyAlignment="1">
      <alignment/>
    </xf>
    <xf numFmtId="0" fontId="3" fillId="0" borderId="0" xfId="0" applyFont="1" applyAlignment="1">
      <alignment/>
    </xf>
    <xf numFmtId="0" fontId="1" fillId="0" borderId="0" xfId="55" applyFont="1" applyFill="1" applyBorder="1" applyAlignment="1">
      <alignment wrapText="1"/>
      <protection/>
    </xf>
    <xf numFmtId="3" fontId="1" fillId="0" borderId="12" xfId="57" applyNumberFormat="1" applyFont="1" applyFill="1" applyBorder="1" applyAlignment="1">
      <alignment horizontal="right" wrapText="1"/>
      <protection/>
    </xf>
    <xf numFmtId="0" fontId="0" fillId="0" borderId="0" xfId="0" applyFill="1" applyAlignment="1">
      <alignment vertical="top" wrapText="1"/>
    </xf>
    <xf numFmtId="0" fontId="0" fillId="0" borderId="0" xfId="0" applyFill="1" applyAlignment="1">
      <alignment wrapText="1"/>
    </xf>
    <xf numFmtId="0" fontId="5" fillId="0" borderId="11" xfId="57" applyFont="1" applyFill="1" applyBorder="1" applyAlignment="1">
      <alignment horizontal="center"/>
      <protection/>
    </xf>
    <xf numFmtId="0" fontId="5" fillId="0" borderId="13" xfId="57" applyFont="1" applyFill="1" applyBorder="1" applyAlignment="1">
      <alignment horizontal="center"/>
      <protection/>
    </xf>
    <xf numFmtId="0" fontId="3" fillId="0" borderId="14" xfId="0" applyFont="1" applyBorder="1" applyAlignment="1">
      <alignment horizontal="center"/>
    </xf>
    <xf numFmtId="3" fontId="4" fillId="0" borderId="15" xfId="57" applyNumberFormat="1" applyBorder="1">
      <alignment/>
      <protection/>
    </xf>
    <xf numFmtId="3" fontId="4" fillId="0" borderId="12" xfId="57" applyNumberFormat="1" applyBorder="1">
      <alignment/>
      <protection/>
    </xf>
    <xf numFmtId="0" fontId="1" fillId="0" borderId="0" xfId="56" applyFont="1" applyFill="1" applyBorder="1" applyAlignment="1">
      <alignment wrapText="1"/>
      <protection/>
    </xf>
    <xf numFmtId="0" fontId="0" fillId="0" borderId="0" xfId="0" applyAlignment="1">
      <alignment wrapText="1"/>
    </xf>
    <xf numFmtId="0" fontId="0" fillId="0" borderId="0" xfId="0" applyAlignment="1">
      <alignment/>
    </xf>
    <xf numFmtId="0" fontId="1" fillId="0" borderId="12" xfId="57" applyFont="1" applyFill="1" applyBorder="1" applyAlignment="1">
      <alignment wrapText="1"/>
      <protection/>
    </xf>
    <xf numFmtId="0" fontId="1" fillId="0" borderId="12" xfId="57" applyFont="1" applyFill="1" applyBorder="1" applyAlignment="1">
      <alignment horizontal="center" wrapText="1"/>
      <protection/>
    </xf>
    <xf numFmtId="3" fontId="1" fillId="0" borderId="15" xfId="57" applyNumberFormat="1" applyFont="1" applyFill="1" applyBorder="1" applyAlignment="1">
      <alignment horizontal="right" wrapText="1"/>
      <protection/>
    </xf>
    <xf numFmtId="0" fontId="1" fillId="0" borderId="12" xfId="56" applyFont="1" applyFill="1" applyBorder="1" applyAlignment="1">
      <alignment horizontal="right" wrapText="1"/>
      <protection/>
    </xf>
    <xf numFmtId="0" fontId="5" fillId="0" borderId="14" xfId="57" applyFont="1" applyFill="1" applyBorder="1" applyAlignment="1">
      <alignment horizontal="center"/>
      <protection/>
    </xf>
    <xf numFmtId="0" fontId="3" fillId="0" borderId="14" xfId="0" applyFont="1" applyBorder="1" applyAlignment="1">
      <alignment horizontal="center"/>
    </xf>
    <xf numFmtId="0" fontId="0" fillId="0" borderId="14" xfId="0" applyBorder="1" applyAlignment="1">
      <alignment/>
    </xf>
    <xf numFmtId="49" fontId="0" fillId="0" borderId="14" xfId="0" applyNumberFormat="1" applyBorder="1" applyAlignment="1">
      <alignment horizontal="center"/>
    </xf>
    <xf numFmtId="3" fontId="0" fillId="0" borderId="14" xfId="0" applyNumberFormat="1" applyFill="1" applyBorder="1" applyAlignment="1">
      <alignment/>
    </xf>
    <xf numFmtId="3" fontId="1" fillId="0" borderId="14" xfId="57" applyNumberFormat="1" applyFont="1" applyFill="1" applyBorder="1" applyAlignment="1">
      <alignment horizontal="right" wrapText="1"/>
      <protection/>
    </xf>
    <xf numFmtId="3" fontId="4" fillId="0" borderId="14" xfId="57" applyNumberFormat="1" applyBorder="1">
      <alignment/>
      <protection/>
    </xf>
    <xf numFmtId="0" fontId="1" fillId="0" borderId="14" xfId="56" applyFont="1" applyFill="1" applyBorder="1" applyAlignment="1">
      <alignment wrapText="1"/>
      <protection/>
    </xf>
    <xf numFmtId="3" fontId="4" fillId="0" borderId="14" xfId="56" applyNumberFormat="1" applyBorder="1">
      <alignment/>
      <protection/>
    </xf>
    <xf numFmtId="0" fontId="6" fillId="0" borderId="0" xfId="0" applyFont="1" applyAlignment="1">
      <alignment horizontal="center"/>
    </xf>
    <xf numFmtId="0" fontId="0"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0" fillId="0" borderId="0" xfId="0" applyFont="1" applyAlignment="1">
      <alignment wrapText="1"/>
    </xf>
    <xf numFmtId="0" fontId="0" fillId="0" borderId="0" xfId="0" applyAlignment="1">
      <alignment wrapText="1"/>
    </xf>
    <xf numFmtId="0" fontId="0" fillId="0" borderId="0" xfId="0" applyFill="1" applyAlignment="1">
      <alignment horizontal="lef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abb" xfId="55"/>
    <cellStyle name="Normal_Sheet1"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63"/>
  <sheetViews>
    <sheetView tabSelected="1" zoomScalePageLayoutView="0" workbookViewId="0" topLeftCell="A1">
      <pane xSplit="2" ySplit="5" topLeftCell="C96" activePane="bottomRight" state="frozen"/>
      <selection pane="topLeft" activeCell="A1" sqref="A1"/>
      <selection pane="topRight" activeCell="C1" sqref="C1"/>
      <selection pane="bottomLeft" activeCell="A6" sqref="A6"/>
      <selection pane="bottomRight" activeCell="B22" sqref="B22"/>
    </sheetView>
  </sheetViews>
  <sheetFormatPr defaultColWidth="9.140625" defaultRowHeight="12.75"/>
  <cols>
    <col min="1" max="1" width="25.7109375" style="0" customWidth="1"/>
    <col min="2" max="2" width="4.7109375" style="0" bestFit="1" customWidth="1"/>
    <col min="3" max="3" width="5.7109375" style="0" customWidth="1"/>
    <col min="4" max="4" width="8.7109375" style="0" customWidth="1"/>
    <col min="5" max="5" width="5.7109375" style="0" customWidth="1"/>
    <col min="6" max="6" width="8.7109375" style="0" customWidth="1"/>
    <col min="7" max="7" width="5.7109375" style="0" customWidth="1"/>
    <col min="8" max="8" width="8.7109375" style="0" customWidth="1"/>
    <col min="9" max="9" width="5.7109375" style="0" customWidth="1"/>
    <col min="10" max="10" width="8.7109375" style="0" customWidth="1"/>
    <col min="11" max="11" width="5.7109375" style="0" customWidth="1"/>
    <col min="12" max="12" width="8.7109375" style="0" customWidth="1"/>
    <col min="13" max="13" width="5.7109375" style="0" customWidth="1"/>
    <col min="14" max="14" width="8.7109375" style="0" customWidth="1"/>
    <col min="15" max="15" width="5.7109375" style="0" customWidth="1"/>
    <col min="16" max="16" width="8.7109375" style="0" customWidth="1"/>
    <col min="17" max="17" width="5.7109375" style="0" customWidth="1"/>
    <col min="18" max="18" width="8.7109375" style="0" customWidth="1"/>
  </cols>
  <sheetData>
    <row r="1" spans="1:18" ht="15.75">
      <c r="A1" s="48" t="s">
        <v>429</v>
      </c>
      <c r="B1" s="48"/>
      <c r="C1" s="48"/>
      <c r="D1" s="48"/>
      <c r="E1" s="48"/>
      <c r="F1" s="48"/>
      <c r="G1" s="48"/>
      <c r="H1" s="48"/>
      <c r="I1" s="48"/>
      <c r="J1" s="48"/>
      <c r="K1" s="48"/>
      <c r="L1" s="48"/>
      <c r="M1" s="48"/>
      <c r="N1" s="48"/>
      <c r="O1" s="48"/>
      <c r="P1" s="48"/>
      <c r="Q1" s="48"/>
      <c r="R1" s="48"/>
    </row>
    <row r="2" ht="12.75">
      <c r="A2" s="6"/>
    </row>
    <row r="3" spans="3:4" ht="12.75">
      <c r="C3" s="51"/>
      <c r="D3" s="51"/>
    </row>
    <row r="4" spans="3:18" ht="54" customHeight="1">
      <c r="C4" s="52" t="s">
        <v>0</v>
      </c>
      <c r="D4" s="53"/>
      <c r="E4" s="52" t="s">
        <v>2</v>
      </c>
      <c r="F4" s="53"/>
      <c r="G4" s="52" t="s">
        <v>3</v>
      </c>
      <c r="H4" s="53"/>
      <c r="I4" s="52" t="s">
        <v>4</v>
      </c>
      <c r="J4" s="53"/>
      <c r="K4" s="52" t="s">
        <v>5</v>
      </c>
      <c r="L4" s="53"/>
      <c r="M4" s="52" t="s">
        <v>431</v>
      </c>
      <c r="N4" s="53"/>
      <c r="O4" s="52" t="s">
        <v>432</v>
      </c>
      <c r="P4" s="53"/>
      <c r="Q4" s="52" t="s">
        <v>430</v>
      </c>
      <c r="R4" s="53"/>
    </row>
    <row r="5" spans="1:18" ht="15">
      <c r="A5" s="39" t="s">
        <v>10</v>
      </c>
      <c r="B5" s="39" t="s">
        <v>145</v>
      </c>
      <c r="C5" s="40" t="s">
        <v>9</v>
      </c>
      <c r="D5" s="40" t="s">
        <v>1</v>
      </c>
      <c r="E5" s="40" t="s">
        <v>9</v>
      </c>
      <c r="F5" s="40" t="s">
        <v>1</v>
      </c>
      <c r="G5" s="40" t="s">
        <v>9</v>
      </c>
      <c r="H5" s="40" t="s">
        <v>1</v>
      </c>
      <c r="I5" s="40" t="s">
        <v>9</v>
      </c>
      <c r="J5" s="40" t="s">
        <v>1</v>
      </c>
      <c r="K5" s="40" t="s">
        <v>9</v>
      </c>
      <c r="L5" s="40" t="s">
        <v>1</v>
      </c>
      <c r="M5" s="40" t="s">
        <v>9</v>
      </c>
      <c r="N5" s="40" t="s">
        <v>1</v>
      </c>
      <c r="O5" s="40" t="s">
        <v>9</v>
      </c>
      <c r="P5" s="40" t="s">
        <v>1</v>
      </c>
      <c r="Q5" s="40" t="s">
        <v>9</v>
      </c>
      <c r="R5" s="40" t="s">
        <v>1</v>
      </c>
    </row>
    <row r="6" spans="1:18" ht="15">
      <c r="A6" s="41" t="s">
        <v>147</v>
      </c>
      <c r="B6" s="42" t="s">
        <v>11</v>
      </c>
      <c r="C6" s="43">
        <v>0</v>
      </c>
      <c r="D6" s="43">
        <v>0</v>
      </c>
      <c r="E6" s="43">
        <v>7</v>
      </c>
      <c r="F6" s="43">
        <v>473</v>
      </c>
      <c r="G6" s="43">
        <v>4</v>
      </c>
      <c r="H6" s="43">
        <v>41</v>
      </c>
      <c r="I6" s="43">
        <v>3</v>
      </c>
      <c r="J6" s="43">
        <v>129</v>
      </c>
      <c r="K6" s="43">
        <v>0</v>
      </c>
      <c r="L6" s="43">
        <v>0</v>
      </c>
      <c r="M6" s="43">
        <v>12</v>
      </c>
      <c r="N6" s="43">
        <f>SUM(M6*5)</f>
        <v>60</v>
      </c>
      <c r="O6" s="44">
        <v>0</v>
      </c>
      <c r="P6" s="45">
        <v>0</v>
      </c>
      <c r="Q6" s="44">
        <f>+O6+M6+K6+I6+G6+E6+C6</f>
        <v>26</v>
      </c>
      <c r="R6" s="45">
        <f>+P6+N6+L6+J6+H6+F6+D6</f>
        <v>703</v>
      </c>
    </row>
    <row r="7" spans="1:18" ht="15">
      <c r="A7" s="41" t="s">
        <v>148</v>
      </c>
      <c r="B7" s="42" t="s">
        <v>12</v>
      </c>
      <c r="C7" s="43">
        <v>2</v>
      </c>
      <c r="D7" s="43">
        <v>132</v>
      </c>
      <c r="E7" s="43">
        <v>36</v>
      </c>
      <c r="F7" s="43">
        <v>2727</v>
      </c>
      <c r="G7" s="43">
        <v>10</v>
      </c>
      <c r="H7" s="43">
        <v>109</v>
      </c>
      <c r="I7" s="43">
        <v>11</v>
      </c>
      <c r="J7" s="43">
        <v>819</v>
      </c>
      <c r="K7" s="43">
        <v>6</v>
      </c>
      <c r="L7" s="43">
        <v>1099</v>
      </c>
      <c r="M7" s="43">
        <v>22</v>
      </c>
      <c r="N7" s="43">
        <f aca="true" t="shared" si="0" ref="N7:N70">SUM(M7*5)</f>
        <v>110</v>
      </c>
      <c r="O7" s="44">
        <v>0</v>
      </c>
      <c r="P7" s="45">
        <v>0</v>
      </c>
      <c r="Q7" s="44">
        <f aca="true" t="shared" si="1" ref="Q7:Q70">+O7+M7+K7+I7+G7+E7+C7</f>
        <v>87</v>
      </c>
      <c r="R7" s="45">
        <f aca="true" t="shared" si="2" ref="R7:R70">+P7+N7+L7+J7+H7+F7+D7</f>
        <v>4996</v>
      </c>
    </row>
    <row r="8" spans="1:18" ht="15">
      <c r="A8" s="41" t="s">
        <v>149</v>
      </c>
      <c r="B8" s="42" t="s">
        <v>13</v>
      </c>
      <c r="C8" s="43">
        <v>0</v>
      </c>
      <c r="D8" s="43">
        <v>0</v>
      </c>
      <c r="E8" s="43">
        <v>69</v>
      </c>
      <c r="F8" s="43">
        <v>5731</v>
      </c>
      <c r="G8" s="43">
        <v>14</v>
      </c>
      <c r="H8" s="43">
        <v>119</v>
      </c>
      <c r="I8" s="43">
        <v>12</v>
      </c>
      <c r="J8" s="43">
        <v>1052</v>
      </c>
      <c r="K8" s="43">
        <v>2</v>
      </c>
      <c r="L8" s="43">
        <v>235</v>
      </c>
      <c r="M8" s="43">
        <v>0</v>
      </c>
      <c r="N8" s="43">
        <f t="shared" si="0"/>
        <v>0</v>
      </c>
      <c r="O8" s="44">
        <v>131</v>
      </c>
      <c r="P8" s="45">
        <f>SUM(O8*5)</f>
        <v>655</v>
      </c>
      <c r="Q8" s="44">
        <f t="shared" si="1"/>
        <v>228</v>
      </c>
      <c r="R8" s="45">
        <f t="shared" si="2"/>
        <v>7792</v>
      </c>
    </row>
    <row r="9" spans="1:18" ht="15">
      <c r="A9" s="41" t="s">
        <v>150</v>
      </c>
      <c r="B9" s="42" t="s">
        <v>14</v>
      </c>
      <c r="C9" s="43">
        <v>0</v>
      </c>
      <c r="D9" s="43">
        <v>0</v>
      </c>
      <c r="E9" s="43">
        <v>1</v>
      </c>
      <c r="F9" s="43">
        <v>100</v>
      </c>
      <c r="G9" s="43">
        <v>0</v>
      </c>
      <c r="H9" s="43">
        <v>0</v>
      </c>
      <c r="I9" s="43">
        <v>0</v>
      </c>
      <c r="J9" s="43">
        <v>0</v>
      </c>
      <c r="K9" s="43">
        <v>0</v>
      </c>
      <c r="L9" s="43">
        <v>0</v>
      </c>
      <c r="M9" s="43">
        <v>2</v>
      </c>
      <c r="N9" s="43">
        <f t="shared" si="0"/>
        <v>10</v>
      </c>
      <c r="O9" s="44">
        <v>0</v>
      </c>
      <c r="P9" s="45">
        <v>0</v>
      </c>
      <c r="Q9" s="44">
        <f t="shared" si="1"/>
        <v>3</v>
      </c>
      <c r="R9" s="45">
        <f t="shared" si="2"/>
        <v>110</v>
      </c>
    </row>
    <row r="10" spans="1:18" ht="15">
      <c r="A10" s="41" t="s">
        <v>151</v>
      </c>
      <c r="B10" s="42" t="s">
        <v>15</v>
      </c>
      <c r="C10" s="43">
        <v>0</v>
      </c>
      <c r="D10" s="43">
        <v>0</v>
      </c>
      <c r="E10" s="43">
        <v>3</v>
      </c>
      <c r="F10" s="43">
        <v>208</v>
      </c>
      <c r="G10" s="43">
        <v>1</v>
      </c>
      <c r="H10" s="43">
        <v>12</v>
      </c>
      <c r="I10" s="43">
        <v>2</v>
      </c>
      <c r="J10" s="43">
        <v>180</v>
      </c>
      <c r="K10" s="43">
        <v>0</v>
      </c>
      <c r="L10" s="43">
        <v>0</v>
      </c>
      <c r="M10" s="43">
        <v>0</v>
      </c>
      <c r="N10" s="43">
        <f t="shared" si="0"/>
        <v>0</v>
      </c>
      <c r="O10" s="44">
        <v>0</v>
      </c>
      <c r="P10" s="45">
        <v>0</v>
      </c>
      <c r="Q10" s="44">
        <f t="shared" si="1"/>
        <v>6</v>
      </c>
      <c r="R10" s="45">
        <f t="shared" si="2"/>
        <v>400</v>
      </c>
    </row>
    <row r="11" spans="1:18" ht="15">
      <c r="A11" s="41" t="s">
        <v>152</v>
      </c>
      <c r="B11" s="42" t="s">
        <v>16</v>
      </c>
      <c r="C11" s="43">
        <v>0</v>
      </c>
      <c r="D11" s="43">
        <v>0</v>
      </c>
      <c r="E11" s="43">
        <v>13</v>
      </c>
      <c r="F11" s="43">
        <v>780</v>
      </c>
      <c r="G11" s="43">
        <v>2</v>
      </c>
      <c r="H11" s="43">
        <v>17</v>
      </c>
      <c r="I11" s="43">
        <v>5</v>
      </c>
      <c r="J11" s="43">
        <v>267</v>
      </c>
      <c r="K11" s="43">
        <v>0</v>
      </c>
      <c r="L11" s="43">
        <v>0</v>
      </c>
      <c r="M11" s="43">
        <v>3</v>
      </c>
      <c r="N11" s="43">
        <f t="shared" si="0"/>
        <v>15</v>
      </c>
      <c r="O11" s="44">
        <v>0</v>
      </c>
      <c r="P11" s="45">
        <v>0</v>
      </c>
      <c r="Q11" s="44">
        <f t="shared" si="1"/>
        <v>23</v>
      </c>
      <c r="R11" s="45">
        <f t="shared" si="2"/>
        <v>1079</v>
      </c>
    </row>
    <row r="12" spans="1:18" ht="15">
      <c r="A12" s="41" t="s">
        <v>153</v>
      </c>
      <c r="B12" s="42" t="s">
        <v>17</v>
      </c>
      <c r="C12" s="43">
        <v>0</v>
      </c>
      <c r="D12" s="43">
        <v>0</v>
      </c>
      <c r="E12" s="43">
        <v>4</v>
      </c>
      <c r="F12" s="43">
        <v>167</v>
      </c>
      <c r="G12" s="43">
        <v>1</v>
      </c>
      <c r="H12" s="43">
        <v>12</v>
      </c>
      <c r="I12" s="43">
        <v>4</v>
      </c>
      <c r="J12" s="43">
        <v>320</v>
      </c>
      <c r="K12" s="43">
        <v>0</v>
      </c>
      <c r="L12" s="43">
        <v>0</v>
      </c>
      <c r="M12" s="43">
        <v>0</v>
      </c>
      <c r="N12" s="43">
        <f t="shared" si="0"/>
        <v>0</v>
      </c>
      <c r="O12" s="44">
        <v>0</v>
      </c>
      <c r="P12" s="45">
        <v>0</v>
      </c>
      <c r="Q12" s="44">
        <f t="shared" si="1"/>
        <v>9</v>
      </c>
      <c r="R12" s="45">
        <f t="shared" si="2"/>
        <v>499</v>
      </c>
    </row>
    <row r="13" spans="1:18" ht="15">
      <c r="A13" s="41" t="s">
        <v>154</v>
      </c>
      <c r="B13" s="42" t="s">
        <v>18</v>
      </c>
      <c r="C13" s="43">
        <v>0</v>
      </c>
      <c r="D13" s="43">
        <v>0</v>
      </c>
      <c r="E13" s="43">
        <v>60</v>
      </c>
      <c r="F13" s="43">
        <v>4579</v>
      </c>
      <c r="G13" s="43">
        <v>32</v>
      </c>
      <c r="H13" s="43">
        <v>288</v>
      </c>
      <c r="I13" s="43">
        <v>13</v>
      </c>
      <c r="J13" s="43">
        <v>1016</v>
      </c>
      <c r="K13" s="43">
        <v>3</v>
      </c>
      <c r="L13" s="43">
        <v>294</v>
      </c>
      <c r="M13" s="43">
        <v>0</v>
      </c>
      <c r="N13" s="43">
        <f t="shared" si="0"/>
        <v>0</v>
      </c>
      <c r="O13" s="44">
        <v>160</v>
      </c>
      <c r="P13" s="45">
        <f>SUM(O13*9)</f>
        <v>1440</v>
      </c>
      <c r="Q13" s="44">
        <f t="shared" si="1"/>
        <v>268</v>
      </c>
      <c r="R13" s="45">
        <f t="shared" si="2"/>
        <v>7617</v>
      </c>
    </row>
    <row r="14" spans="1:18" ht="15">
      <c r="A14" s="41" t="s">
        <v>155</v>
      </c>
      <c r="B14" s="42" t="s">
        <v>19</v>
      </c>
      <c r="C14" s="43">
        <v>0</v>
      </c>
      <c r="D14" s="43">
        <v>0</v>
      </c>
      <c r="E14" s="43">
        <v>9</v>
      </c>
      <c r="F14" s="43">
        <v>947</v>
      </c>
      <c r="G14" s="43">
        <v>4</v>
      </c>
      <c r="H14" s="43">
        <v>37</v>
      </c>
      <c r="I14" s="43">
        <v>10</v>
      </c>
      <c r="J14" s="43">
        <v>292</v>
      </c>
      <c r="K14" s="43">
        <v>0</v>
      </c>
      <c r="L14" s="43">
        <v>0</v>
      </c>
      <c r="M14" s="43">
        <v>6</v>
      </c>
      <c r="N14" s="43">
        <f t="shared" si="0"/>
        <v>30</v>
      </c>
      <c r="O14" s="44">
        <v>0</v>
      </c>
      <c r="P14" s="45">
        <v>0</v>
      </c>
      <c r="Q14" s="44">
        <f t="shared" si="1"/>
        <v>29</v>
      </c>
      <c r="R14" s="45">
        <f t="shared" si="2"/>
        <v>1306</v>
      </c>
    </row>
    <row r="15" spans="1:18" ht="15">
      <c r="A15" s="41" t="s">
        <v>156</v>
      </c>
      <c r="B15" s="42" t="s">
        <v>20</v>
      </c>
      <c r="C15" s="43">
        <v>0</v>
      </c>
      <c r="D15" s="43">
        <v>0</v>
      </c>
      <c r="E15" s="43">
        <v>0</v>
      </c>
      <c r="F15" s="43">
        <v>0</v>
      </c>
      <c r="G15" s="43">
        <v>0</v>
      </c>
      <c r="H15" s="43">
        <v>0</v>
      </c>
      <c r="I15" s="43">
        <v>1</v>
      </c>
      <c r="J15" s="43">
        <v>9</v>
      </c>
      <c r="K15" s="43">
        <v>0</v>
      </c>
      <c r="L15" s="43">
        <v>0</v>
      </c>
      <c r="M15" s="43">
        <v>0</v>
      </c>
      <c r="N15" s="43">
        <f t="shared" si="0"/>
        <v>0</v>
      </c>
      <c r="O15" s="44">
        <v>0</v>
      </c>
      <c r="P15" s="45">
        <v>0</v>
      </c>
      <c r="Q15" s="44">
        <f t="shared" si="1"/>
        <v>1</v>
      </c>
      <c r="R15" s="45">
        <f t="shared" si="2"/>
        <v>9</v>
      </c>
    </row>
    <row r="16" spans="1:18" ht="15">
      <c r="A16" s="41" t="s">
        <v>157</v>
      </c>
      <c r="B16" s="42" t="s">
        <v>21</v>
      </c>
      <c r="C16" s="43">
        <v>0</v>
      </c>
      <c r="D16" s="43">
        <v>0</v>
      </c>
      <c r="E16" s="43">
        <v>15</v>
      </c>
      <c r="F16" s="43">
        <v>1030</v>
      </c>
      <c r="G16" s="43">
        <v>3</v>
      </c>
      <c r="H16" s="43">
        <v>36</v>
      </c>
      <c r="I16" s="43">
        <v>9</v>
      </c>
      <c r="J16" s="43">
        <v>436</v>
      </c>
      <c r="K16" s="43">
        <v>0</v>
      </c>
      <c r="L16" s="43">
        <v>0</v>
      </c>
      <c r="M16" s="43">
        <v>1</v>
      </c>
      <c r="N16" s="43">
        <f t="shared" si="0"/>
        <v>5</v>
      </c>
      <c r="O16" s="44">
        <v>0</v>
      </c>
      <c r="P16" s="45">
        <v>0</v>
      </c>
      <c r="Q16" s="44">
        <f t="shared" si="1"/>
        <v>28</v>
      </c>
      <c r="R16" s="45">
        <f t="shared" si="2"/>
        <v>1507</v>
      </c>
    </row>
    <row r="17" spans="1:18" ht="15">
      <c r="A17" s="41" t="s">
        <v>158</v>
      </c>
      <c r="B17" s="42" t="s">
        <v>22</v>
      </c>
      <c r="C17" s="43">
        <v>0</v>
      </c>
      <c r="D17" s="43">
        <v>0</v>
      </c>
      <c r="E17" s="43">
        <v>1</v>
      </c>
      <c r="F17" s="43">
        <v>20</v>
      </c>
      <c r="G17" s="43">
        <v>1</v>
      </c>
      <c r="H17" s="43">
        <v>12</v>
      </c>
      <c r="I17" s="43">
        <v>1</v>
      </c>
      <c r="J17" s="43">
        <v>49</v>
      </c>
      <c r="K17" s="43">
        <v>0</v>
      </c>
      <c r="L17" s="43">
        <v>0</v>
      </c>
      <c r="M17" s="43">
        <v>0</v>
      </c>
      <c r="N17" s="43">
        <f t="shared" si="0"/>
        <v>0</v>
      </c>
      <c r="O17" s="44">
        <v>0</v>
      </c>
      <c r="P17" s="45">
        <v>0</v>
      </c>
      <c r="Q17" s="44">
        <f t="shared" si="1"/>
        <v>3</v>
      </c>
      <c r="R17" s="45">
        <f t="shared" si="2"/>
        <v>81</v>
      </c>
    </row>
    <row r="18" spans="1:18" ht="15">
      <c r="A18" s="41" t="s">
        <v>159</v>
      </c>
      <c r="B18" s="42" t="s">
        <v>23</v>
      </c>
      <c r="C18" s="43">
        <v>0</v>
      </c>
      <c r="D18" s="43">
        <v>0</v>
      </c>
      <c r="E18" s="43">
        <v>9</v>
      </c>
      <c r="F18" s="43">
        <v>726</v>
      </c>
      <c r="G18" s="43">
        <v>4</v>
      </c>
      <c r="H18" s="43">
        <v>48</v>
      </c>
      <c r="I18" s="43">
        <v>4</v>
      </c>
      <c r="J18" s="43">
        <v>415</v>
      </c>
      <c r="K18" s="43">
        <v>0</v>
      </c>
      <c r="L18" s="43">
        <v>0</v>
      </c>
      <c r="M18" s="43">
        <v>1</v>
      </c>
      <c r="N18" s="43">
        <f t="shared" si="0"/>
        <v>5</v>
      </c>
      <c r="O18" s="44">
        <v>0</v>
      </c>
      <c r="P18" s="45">
        <v>0</v>
      </c>
      <c r="Q18" s="44">
        <f t="shared" si="1"/>
        <v>18</v>
      </c>
      <c r="R18" s="45">
        <f t="shared" si="2"/>
        <v>1194</v>
      </c>
    </row>
    <row r="19" spans="1:18" ht="15">
      <c r="A19" s="41" t="s">
        <v>279</v>
      </c>
      <c r="B19" s="42" t="s">
        <v>24</v>
      </c>
      <c r="C19" s="43">
        <v>0</v>
      </c>
      <c r="D19" s="43">
        <v>0</v>
      </c>
      <c r="E19" s="43">
        <v>7</v>
      </c>
      <c r="F19" s="43">
        <v>858</v>
      </c>
      <c r="G19" s="43">
        <v>0</v>
      </c>
      <c r="H19" s="43">
        <v>0</v>
      </c>
      <c r="I19" s="43">
        <v>6</v>
      </c>
      <c r="J19" s="43">
        <v>355</v>
      </c>
      <c r="K19" s="43">
        <v>0</v>
      </c>
      <c r="L19" s="43">
        <v>0</v>
      </c>
      <c r="M19" s="43">
        <v>4</v>
      </c>
      <c r="N19" s="43">
        <f t="shared" si="0"/>
        <v>20</v>
      </c>
      <c r="O19" s="44">
        <v>0</v>
      </c>
      <c r="P19" s="45">
        <v>0</v>
      </c>
      <c r="Q19" s="44">
        <f t="shared" si="1"/>
        <v>17</v>
      </c>
      <c r="R19" s="45">
        <f t="shared" si="2"/>
        <v>1233</v>
      </c>
    </row>
    <row r="20" spans="1:18" ht="15">
      <c r="A20" s="41" t="s">
        <v>160</v>
      </c>
      <c r="B20" s="42" t="s">
        <v>25</v>
      </c>
      <c r="C20" s="43">
        <v>0</v>
      </c>
      <c r="D20" s="43">
        <v>0</v>
      </c>
      <c r="E20" s="43">
        <v>6</v>
      </c>
      <c r="F20" s="43">
        <v>250</v>
      </c>
      <c r="G20" s="43">
        <v>0</v>
      </c>
      <c r="H20" s="43">
        <v>0</v>
      </c>
      <c r="I20" s="43">
        <v>0</v>
      </c>
      <c r="J20" s="43">
        <v>0</v>
      </c>
      <c r="K20" s="43">
        <v>0</v>
      </c>
      <c r="L20" s="43">
        <v>0</v>
      </c>
      <c r="M20" s="43">
        <v>1</v>
      </c>
      <c r="N20" s="43">
        <f t="shared" si="0"/>
        <v>5</v>
      </c>
      <c r="O20" s="44">
        <v>0</v>
      </c>
      <c r="P20" s="45">
        <v>0</v>
      </c>
      <c r="Q20" s="44">
        <f t="shared" si="1"/>
        <v>7</v>
      </c>
      <c r="R20" s="45">
        <f t="shared" si="2"/>
        <v>255</v>
      </c>
    </row>
    <row r="21" spans="1:18" ht="15">
      <c r="A21" s="41" t="s">
        <v>161</v>
      </c>
      <c r="B21" s="42" t="s">
        <v>26</v>
      </c>
      <c r="C21" s="43">
        <v>0</v>
      </c>
      <c r="D21" s="43">
        <v>0</v>
      </c>
      <c r="E21" s="43">
        <v>9</v>
      </c>
      <c r="F21" s="43">
        <v>225</v>
      </c>
      <c r="G21" s="43">
        <v>2</v>
      </c>
      <c r="H21" s="43">
        <v>24</v>
      </c>
      <c r="I21" s="43">
        <v>1</v>
      </c>
      <c r="J21" s="43">
        <v>7</v>
      </c>
      <c r="K21" s="43">
        <v>0</v>
      </c>
      <c r="L21" s="43">
        <v>0</v>
      </c>
      <c r="M21" s="43">
        <v>0</v>
      </c>
      <c r="N21" s="43">
        <f t="shared" si="0"/>
        <v>0</v>
      </c>
      <c r="O21" s="44">
        <v>0</v>
      </c>
      <c r="P21" s="45">
        <v>0</v>
      </c>
      <c r="Q21" s="44">
        <f t="shared" si="1"/>
        <v>12</v>
      </c>
      <c r="R21" s="45">
        <f t="shared" si="2"/>
        <v>256</v>
      </c>
    </row>
    <row r="22" spans="1:18" ht="15">
      <c r="A22" s="41" t="s">
        <v>162</v>
      </c>
      <c r="B22" s="42" t="s">
        <v>27</v>
      </c>
      <c r="C22" s="43">
        <v>0</v>
      </c>
      <c r="D22" s="43">
        <v>0</v>
      </c>
      <c r="E22" s="43">
        <v>2</v>
      </c>
      <c r="F22" s="43">
        <v>57</v>
      </c>
      <c r="G22" s="43">
        <v>0</v>
      </c>
      <c r="H22" s="43">
        <v>0</v>
      </c>
      <c r="I22" s="43">
        <v>0</v>
      </c>
      <c r="J22" s="43">
        <v>0</v>
      </c>
      <c r="K22" s="43">
        <v>0</v>
      </c>
      <c r="L22" s="43">
        <v>0</v>
      </c>
      <c r="M22" s="43">
        <v>1</v>
      </c>
      <c r="N22" s="43">
        <f t="shared" si="0"/>
        <v>5</v>
      </c>
      <c r="O22" s="44">
        <v>0</v>
      </c>
      <c r="P22" s="45">
        <v>0</v>
      </c>
      <c r="Q22" s="44">
        <f t="shared" si="1"/>
        <v>3</v>
      </c>
      <c r="R22" s="45">
        <f t="shared" si="2"/>
        <v>62</v>
      </c>
    </row>
    <row r="23" spans="1:18" ht="15">
      <c r="A23" s="41" t="s">
        <v>163</v>
      </c>
      <c r="B23" s="42" t="s">
        <v>28</v>
      </c>
      <c r="C23" s="43">
        <v>0</v>
      </c>
      <c r="D23" s="43">
        <v>0</v>
      </c>
      <c r="E23" s="43">
        <v>2</v>
      </c>
      <c r="F23" s="43">
        <v>96</v>
      </c>
      <c r="G23" s="43">
        <v>1</v>
      </c>
      <c r="H23" s="43">
        <v>12</v>
      </c>
      <c r="I23" s="43">
        <v>0</v>
      </c>
      <c r="J23" s="43">
        <v>0</v>
      </c>
      <c r="K23" s="43">
        <v>0</v>
      </c>
      <c r="L23" s="43">
        <v>0</v>
      </c>
      <c r="M23" s="43">
        <v>0</v>
      </c>
      <c r="N23" s="43">
        <f t="shared" si="0"/>
        <v>0</v>
      </c>
      <c r="O23" s="44">
        <v>0</v>
      </c>
      <c r="P23" s="45">
        <v>0</v>
      </c>
      <c r="Q23" s="44">
        <f t="shared" si="1"/>
        <v>3</v>
      </c>
      <c r="R23" s="45">
        <f t="shared" si="2"/>
        <v>108</v>
      </c>
    </row>
    <row r="24" spans="1:18" ht="15">
      <c r="A24" s="41" t="s">
        <v>164</v>
      </c>
      <c r="B24" s="42" t="s">
        <v>29</v>
      </c>
      <c r="C24" s="43">
        <v>0</v>
      </c>
      <c r="D24" s="43">
        <v>0</v>
      </c>
      <c r="E24" s="43">
        <v>11</v>
      </c>
      <c r="F24" s="43">
        <v>1442</v>
      </c>
      <c r="G24" s="43">
        <v>7</v>
      </c>
      <c r="H24" s="43">
        <v>82</v>
      </c>
      <c r="I24" s="43">
        <v>6</v>
      </c>
      <c r="J24" s="43">
        <v>339</v>
      </c>
      <c r="K24" s="43">
        <v>0</v>
      </c>
      <c r="L24" s="43">
        <v>0</v>
      </c>
      <c r="M24" s="43">
        <v>1</v>
      </c>
      <c r="N24" s="43">
        <f t="shared" si="0"/>
        <v>5</v>
      </c>
      <c r="O24" s="44">
        <v>0</v>
      </c>
      <c r="P24" s="45">
        <v>0</v>
      </c>
      <c r="Q24" s="44">
        <f t="shared" si="1"/>
        <v>25</v>
      </c>
      <c r="R24" s="45">
        <f t="shared" si="2"/>
        <v>1868</v>
      </c>
    </row>
    <row r="25" spans="1:18" ht="15">
      <c r="A25" s="41" t="s">
        <v>165</v>
      </c>
      <c r="B25" s="42" t="s">
        <v>30</v>
      </c>
      <c r="C25" s="43">
        <v>0</v>
      </c>
      <c r="D25" s="43">
        <v>0</v>
      </c>
      <c r="E25" s="43">
        <v>14</v>
      </c>
      <c r="F25" s="43">
        <v>737</v>
      </c>
      <c r="G25" s="43">
        <v>9</v>
      </c>
      <c r="H25" s="43">
        <v>108</v>
      </c>
      <c r="I25" s="43">
        <v>3</v>
      </c>
      <c r="J25" s="43">
        <v>111</v>
      </c>
      <c r="K25" s="43">
        <v>0</v>
      </c>
      <c r="L25" s="43">
        <v>0</v>
      </c>
      <c r="M25" s="43">
        <v>2</v>
      </c>
      <c r="N25" s="43">
        <f t="shared" si="0"/>
        <v>10</v>
      </c>
      <c r="O25" s="44">
        <v>0</v>
      </c>
      <c r="P25" s="45">
        <v>0</v>
      </c>
      <c r="Q25" s="44">
        <f t="shared" si="1"/>
        <v>28</v>
      </c>
      <c r="R25" s="45">
        <f t="shared" si="2"/>
        <v>966</v>
      </c>
    </row>
    <row r="26" spans="1:18" ht="15">
      <c r="A26" s="41" t="s">
        <v>166</v>
      </c>
      <c r="B26" s="42" t="s">
        <v>31</v>
      </c>
      <c r="C26" s="43">
        <v>0</v>
      </c>
      <c r="D26" s="43">
        <v>0</v>
      </c>
      <c r="E26" s="43">
        <v>7</v>
      </c>
      <c r="F26" s="43">
        <v>403</v>
      </c>
      <c r="G26" s="43">
        <v>6</v>
      </c>
      <c r="H26" s="43">
        <v>66</v>
      </c>
      <c r="I26" s="43">
        <v>1</v>
      </c>
      <c r="J26" s="43">
        <v>38</v>
      </c>
      <c r="K26" s="43">
        <v>0</v>
      </c>
      <c r="L26" s="43">
        <v>0</v>
      </c>
      <c r="M26" s="43">
        <v>0</v>
      </c>
      <c r="N26" s="43">
        <f t="shared" si="0"/>
        <v>0</v>
      </c>
      <c r="O26" s="44">
        <v>0</v>
      </c>
      <c r="P26" s="45">
        <v>0</v>
      </c>
      <c r="Q26" s="44">
        <f t="shared" si="1"/>
        <v>14</v>
      </c>
      <c r="R26" s="45">
        <f t="shared" si="2"/>
        <v>507</v>
      </c>
    </row>
    <row r="27" spans="1:18" ht="15">
      <c r="A27" s="41" t="s">
        <v>167</v>
      </c>
      <c r="B27" s="42" t="s">
        <v>32</v>
      </c>
      <c r="C27" s="43">
        <v>0</v>
      </c>
      <c r="D27" s="43">
        <v>0</v>
      </c>
      <c r="E27" s="43">
        <v>2</v>
      </c>
      <c r="F27" s="43">
        <v>83</v>
      </c>
      <c r="G27" s="43">
        <v>0</v>
      </c>
      <c r="H27" s="43">
        <v>0</v>
      </c>
      <c r="I27" s="43">
        <v>0</v>
      </c>
      <c r="J27" s="43">
        <v>0</v>
      </c>
      <c r="K27" s="43">
        <v>0</v>
      </c>
      <c r="L27" s="43">
        <v>0</v>
      </c>
      <c r="M27" s="43">
        <v>0</v>
      </c>
      <c r="N27" s="43">
        <f t="shared" si="0"/>
        <v>0</v>
      </c>
      <c r="O27" s="44">
        <v>0</v>
      </c>
      <c r="P27" s="45">
        <v>0</v>
      </c>
      <c r="Q27" s="44">
        <f t="shared" si="1"/>
        <v>2</v>
      </c>
      <c r="R27" s="45">
        <f t="shared" si="2"/>
        <v>83</v>
      </c>
    </row>
    <row r="28" spans="1:18" ht="15">
      <c r="A28" s="41" t="s">
        <v>168</v>
      </c>
      <c r="B28" s="42" t="s">
        <v>33</v>
      </c>
      <c r="C28" s="43">
        <v>0</v>
      </c>
      <c r="D28" s="43">
        <v>0</v>
      </c>
      <c r="E28" s="43">
        <v>2</v>
      </c>
      <c r="F28" s="43">
        <v>60</v>
      </c>
      <c r="G28" s="43">
        <v>1</v>
      </c>
      <c r="H28" s="43">
        <v>12</v>
      </c>
      <c r="I28" s="43">
        <v>1</v>
      </c>
      <c r="J28" s="43">
        <v>40</v>
      </c>
      <c r="K28" s="43">
        <v>0</v>
      </c>
      <c r="L28" s="43">
        <v>0</v>
      </c>
      <c r="M28" s="43">
        <v>1</v>
      </c>
      <c r="N28" s="43">
        <f t="shared" si="0"/>
        <v>5</v>
      </c>
      <c r="O28" s="44">
        <v>0</v>
      </c>
      <c r="P28" s="45">
        <v>0</v>
      </c>
      <c r="Q28" s="44">
        <f t="shared" si="1"/>
        <v>5</v>
      </c>
      <c r="R28" s="45">
        <f t="shared" si="2"/>
        <v>117</v>
      </c>
    </row>
    <row r="29" spans="1:18" ht="15">
      <c r="A29" s="41" t="s">
        <v>439</v>
      </c>
      <c r="B29" s="42" t="s">
        <v>34</v>
      </c>
      <c r="C29" s="43">
        <v>0</v>
      </c>
      <c r="D29" s="43">
        <v>0</v>
      </c>
      <c r="E29" s="43">
        <v>19</v>
      </c>
      <c r="F29" s="43">
        <v>1482</v>
      </c>
      <c r="G29" s="43">
        <v>9</v>
      </c>
      <c r="H29" s="43">
        <v>92</v>
      </c>
      <c r="I29" s="43">
        <v>10</v>
      </c>
      <c r="J29" s="43">
        <v>823</v>
      </c>
      <c r="K29" s="43">
        <v>1</v>
      </c>
      <c r="L29" s="43">
        <v>100</v>
      </c>
      <c r="M29" s="43">
        <v>34</v>
      </c>
      <c r="N29" s="43">
        <f t="shared" si="0"/>
        <v>170</v>
      </c>
      <c r="O29" s="44">
        <v>0</v>
      </c>
      <c r="P29" s="45">
        <v>0</v>
      </c>
      <c r="Q29" s="44">
        <f t="shared" si="1"/>
        <v>73</v>
      </c>
      <c r="R29" s="45">
        <f t="shared" si="2"/>
        <v>2667</v>
      </c>
    </row>
    <row r="30" spans="1:18" ht="15">
      <c r="A30" s="41" t="s">
        <v>440</v>
      </c>
      <c r="B30" s="42" t="s">
        <v>35</v>
      </c>
      <c r="C30" s="43">
        <v>0</v>
      </c>
      <c r="D30" s="43">
        <v>0</v>
      </c>
      <c r="E30" s="43">
        <v>57</v>
      </c>
      <c r="F30" s="43">
        <v>6381</v>
      </c>
      <c r="G30" s="43">
        <v>29</v>
      </c>
      <c r="H30" s="43">
        <v>259</v>
      </c>
      <c r="I30" s="43">
        <v>45</v>
      </c>
      <c r="J30" s="43">
        <v>4390</v>
      </c>
      <c r="K30" s="43">
        <v>3</v>
      </c>
      <c r="L30" s="43">
        <v>270</v>
      </c>
      <c r="M30" s="43">
        <v>55</v>
      </c>
      <c r="N30" s="43">
        <f t="shared" si="0"/>
        <v>275</v>
      </c>
      <c r="O30" s="44">
        <v>0</v>
      </c>
      <c r="P30" s="45">
        <v>0</v>
      </c>
      <c r="Q30" s="44">
        <f t="shared" si="1"/>
        <v>189</v>
      </c>
      <c r="R30" s="45">
        <f t="shared" si="2"/>
        <v>11575</v>
      </c>
    </row>
    <row r="31" spans="1:18" ht="15">
      <c r="A31" s="41" t="s">
        <v>171</v>
      </c>
      <c r="B31" s="42" t="s">
        <v>36</v>
      </c>
      <c r="C31" s="43">
        <v>0</v>
      </c>
      <c r="D31" s="43">
        <v>0</v>
      </c>
      <c r="E31" s="43">
        <v>71</v>
      </c>
      <c r="F31" s="43">
        <v>11362</v>
      </c>
      <c r="G31" s="43">
        <v>32</v>
      </c>
      <c r="H31" s="43">
        <v>367</v>
      </c>
      <c r="I31" s="43">
        <v>37</v>
      </c>
      <c r="J31" s="43">
        <v>4239</v>
      </c>
      <c r="K31" s="43">
        <v>1</v>
      </c>
      <c r="L31" s="43">
        <v>50</v>
      </c>
      <c r="M31" s="43">
        <v>18</v>
      </c>
      <c r="N31" s="43">
        <f t="shared" si="0"/>
        <v>90</v>
      </c>
      <c r="O31" s="44">
        <v>0</v>
      </c>
      <c r="P31" s="45">
        <v>0</v>
      </c>
      <c r="Q31" s="44">
        <f t="shared" si="1"/>
        <v>159</v>
      </c>
      <c r="R31" s="45">
        <f t="shared" si="2"/>
        <v>16108</v>
      </c>
    </row>
    <row r="32" spans="1:18" ht="15">
      <c r="A32" s="41" t="s">
        <v>172</v>
      </c>
      <c r="B32" s="42" t="s">
        <v>37</v>
      </c>
      <c r="C32" s="43">
        <v>0</v>
      </c>
      <c r="D32" s="43">
        <v>0</v>
      </c>
      <c r="E32" s="43">
        <v>6</v>
      </c>
      <c r="F32" s="43">
        <v>394</v>
      </c>
      <c r="G32" s="43">
        <v>1</v>
      </c>
      <c r="H32" s="43">
        <v>12</v>
      </c>
      <c r="I32" s="43">
        <v>3</v>
      </c>
      <c r="J32" s="43">
        <v>121</v>
      </c>
      <c r="K32" s="43">
        <v>0</v>
      </c>
      <c r="L32" s="43">
        <v>0</v>
      </c>
      <c r="M32" s="43">
        <v>1</v>
      </c>
      <c r="N32" s="43">
        <f t="shared" si="0"/>
        <v>5</v>
      </c>
      <c r="O32" s="44">
        <v>0</v>
      </c>
      <c r="P32" s="45">
        <v>0</v>
      </c>
      <c r="Q32" s="44">
        <f t="shared" si="1"/>
        <v>11</v>
      </c>
      <c r="R32" s="45">
        <f t="shared" si="2"/>
        <v>532</v>
      </c>
    </row>
    <row r="33" spans="1:18" ht="15">
      <c r="A33" s="41" t="s">
        <v>173</v>
      </c>
      <c r="B33" s="42" t="s">
        <v>38</v>
      </c>
      <c r="C33" s="43">
        <v>0</v>
      </c>
      <c r="D33" s="43">
        <v>0</v>
      </c>
      <c r="E33" s="43">
        <v>0</v>
      </c>
      <c r="F33" s="43">
        <v>0</v>
      </c>
      <c r="G33" s="43">
        <v>0</v>
      </c>
      <c r="H33" s="43">
        <v>0</v>
      </c>
      <c r="I33" s="43">
        <v>0</v>
      </c>
      <c r="J33" s="43">
        <v>0</v>
      </c>
      <c r="K33" s="43">
        <v>0</v>
      </c>
      <c r="L33" s="43">
        <v>0</v>
      </c>
      <c r="M33" s="43">
        <v>0</v>
      </c>
      <c r="N33" s="43">
        <f t="shared" si="0"/>
        <v>0</v>
      </c>
      <c r="O33" s="44">
        <v>0</v>
      </c>
      <c r="P33" s="45">
        <v>0</v>
      </c>
      <c r="Q33" s="44">
        <f t="shared" si="1"/>
        <v>0</v>
      </c>
      <c r="R33" s="45">
        <f t="shared" si="2"/>
        <v>0</v>
      </c>
    </row>
    <row r="34" spans="1:18" ht="15">
      <c r="A34" s="41" t="s">
        <v>441</v>
      </c>
      <c r="B34" s="42" t="s">
        <v>39</v>
      </c>
      <c r="C34" s="43">
        <v>0</v>
      </c>
      <c r="D34" s="43">
        <v>0</v>
      </c>
      <c r="E34" s="43">
        <v>4</v>
      </c>
      <c r="F34" s="43">
        <v>343</v>
      </c>
      <c r="G34" s="43">
        <v>1</v>
      </c>
      <c r="H34" s="43">
        <v>12</v>
      </c>
      <c r="I34" s="43">
        <v>4</v>
      </c>
      <c r="J34" s="43">
        <v>331</v>
      </c>
      <c r="K34" s="43">
        <v>0</v>
      </c>
      <c r="L34" s="43">
        <v>0</v>
      </c>
      <c r="M34" s="43">
        <v>2</v>
      </c>
      <c r="N34" s="43">
        <f t="shared" si="0"/>
        <v>10</v>
      </c>
      <c r="O34" s="44">
        <v>0</v>
      </c>
      <c r="P34" s="45">
        <v>0</v>
      </c>
      <c r="Q34" s="44">
        <f t="shared" si="1"/>
        <v>11</v>
      </c>
      <c r="R34" s="45">
        <f t="shared" si="2"/>
        <v>696</v>
      </c>
    </row>
    <row r="35" spans="1:18" ht="15">
      <c r="A35" s="41" t="s">
        <v>175</v>
      </c>
      <c r="B35" s="42" t="s">
        <v>40</v>
      </c>
      <c r="C35" s="43">
        <v>0</v>
      </c>
      <c r="D35" s="43">
        <v>0</v>
      </c>
      <c r="E35" s="43">
        <v>1</v>
      </c>
      <c r="F35" s="43">
        <v>133</v>
      </c>
      <c r="G35" s="43">
        <v>0</v>
      </c>
      <c r="H35" s="43">
        <v>0</v>
      </c>
      <c r="I35" s="43">
        <v>1</v>
      </c>
      <c r="J35" s="43">
        <v>75</v>
      </c>
      <c r="K35" s="43">
        <v>0</v>
      </c>
      <c r="L35" s="43">
        <v>0</v>
      </c>
      <c r="M35" s="43">
        <v>2</v>
      </c>
      <c r="N35" s="43">
        <f t="shared" si="0"/>
        <v>10</v>
      </c>
      <c r="O35" s="44">
        <v>0</v>
      </c>
      <c r="P35" s="45">
        <v>0</v>
      </c>
      <c r="Q35" s="44">
        <f t="shared" si="1"/>
        <v>4</v>
      </c>
      <c r="R35" s="45">
        <f t="shared" si="2"/>
        <v>218</v>
      </c>
    </row>
    <row r="36" spans="1:18" ht="15">
      <c r="A36" s="41" t="s">
        <v>176</v>
      </c>
      <c r="B36" s="42" t="s">
        <v>41</v>
      </c>
      <c r="C36" s="43">
        <v>0</v>
      </c>
      <c r="D36" s="43">
        <v>0</v>
      </c>
      <c r="E36" s="43">
        <v>1</v>
      </c>
      <c r="F36" s="43">
        <v>90</v>
      </c>
      <c r="G36" s="43">
        <v>0</v>
      </c>
      <c r="H36" s="43">
        <v>0</v>
      </c>
      <c r="I36" s="43">
        <v>1</v>
      </c>
      <c r="J36" s="43">
        <v>9</v>
      </c>
      <c r="K36" s="43">
        <v>0</v>
      </c>
      <c r="L36" s="43">
        <v>0</v>
      </c>
      <c r="M36" s="43">
        <v>0</v>
      </c>
      <c r="N36" s="43">
        <f t="shared" si="0"/>
        <v>0</v>
      </c>
      <c r="O36" s="44">
        <v>0</v>
      </c>
      <c r="P36" s="45">
        <v>0</v>
      </c>
      <c r="Q36" s="44">
        <f t="shared" si="1"/>
        <v>2</v>
      </c>
      <c r="R36" s="45">
        <f t="shared" si="2"/>
        <v>99</v>
      </c>
    </row>
    <row r="37" spans="1:18" ht="15">
      <c r="A37" s="41" t="s">
        <v>177</v>
      </c>
      <c r="B37" s="42" t="s">
        <v>42</v>
      </c>
      <c r="C37" s="43">
        <v>0</v>
      </c>
      <c r="D37" s="43">
        <v>0</v>
      </c>
      <c r="E37" s="43">
        <v>10</v>
      </c>
      <c r="F37" s="43">
        <v>1657</v>
      </c>
      <c r="G37" s="43">
        <v>3</v>
      </c>
      <c r="H37" s="43">
        <v>29</v>
      </c>
      <c r="I37" s="43">
        <v>4</v>
      </c>
      <c r="J37" s="43">
        <v>280</v>
      </c>
      <c r="K37" s="43">
        <v>1</v>
      </c>
      <c r="L37" s="43">
        <v>250</v>
      </c>
      <c r="M37" s="43">
        <v>5</v>
      </c>
      <c r="N37" s="43">
        <f t="shared" si="0"/>
        <v>25</v>
      </c>
      <c r="O37" s="44">
        <v>0</v>
      </c>
      <c r="P37" s="45">
        <v>0</v>
      </c>
      <c r="Q37" s="44">
        <f t="shared" si="1"/>
        <v>23</v>
      </c>
      <c r="R37" s="45">
        <f t="shared" si="2"/>
        <v>2241</v>
      </c>
    </row>
    <row r="38" spans="1:18" ht="15">
      <c r="A38" s="41" t="s">
        <v>178</v>
      </c>
      <c r="B38" s="42" t="s">
        <v>43</v>
      </c>
      <c r="C38" s="43">
        <v>0</v>
      </c>
      <c r="D38" s="43">
        <v>0</v>
      </c>
      <c r="E38" s="43">
        <v>2</v>
      </c>
      <c r="F38" s="43">
        <v>44</v>
      </c>
      <c r="G38" s="43">
        <v>0</v>
      </c>
      <c r="H38" s="43">
        <v>0</v>
      </c>
      <c r="I38" s="43">
        <v>2</v>
      </c>
      <c r="J38" s="43">
        <v>22</v>
      </c>
      <c r="K38" s="43">
        <v>0</v>
      </c>
      <c r="L38" s="43">
        <v>0</v>
      </c>
      <c r="M38" s="43">
        <v>0</v>
      </c>
      <c r="N38" s="43">
        <f t="shared" si="0"/>
        <v>0</v>
      </c>
      <c r="O38" s="44">
        <v>0</v>
      </c>
      <c r="P38" s="45">
        <v>0</v>
      </c>
      <c r="Q38" s="44">
        <f t="shared" si="1"/>
        <v>4</v>
      </c>
      <c r="R38" s="45">
        <f t="shared" si="2"/>
        <v>66</v>
      </c>
    </row>
    <row r="39" spans="1:18" ht="15">
      <c r="A39" s="41" t="s">
        <v>179</v>
      </c>
      <c r="B39" s="42" t="s">
        <v>44</v>
      </c>
      <c r="C39" s="43">
        <v>0</v>
      </c>
      <c r="D39" s="43">
        <v>0</v>
      </c>
      <c r="E39" s="43">
        <v>9</v>
      </c>
      <c r="F39" s="43">
        <v>890</v>
      </c>
      <c r="G39" s="43">
        <v>7</v>
      </c>
      <c r="H39" s="43">
        <v>71</v>
      </c>
      <c r="I39" s="43">
        <v>10</v>
      </c>
      <c r="J39" s="43">
        <v>790</v>
      </c>
      <c r="K39" s="43">
        <v>0</v>
      </c>
      <c r="L39" s="43">
        <v>0</v>
      </c>
      <c r="M39" s="43">
        <v>16</v>
      </c>
      <c r="N39" s="43">
        <f t="shared" si="0"/>
        <v>80</v>
      </c>
      <c r="O39" s="44">
        <v>0</v>
      </c>
      <c r="P39" s="45">
        <v>0</v>
      </c>
      <c r="Q39" s="44">
        <f t="shared" si="1"/>
        <v>42</v>
      </c>
      <c r="R39" s="45">
        <f t="shared" si="2"/>
        <v>1831</v>
      </c>
    </row>
    <row r="40" spans="1:18" ht="15">
      <c r="A40" s="41" t="s">
        <v>180</v>
      </c>
      <c r="B40" s="42" t="s">
        <v>45</v>
      </c>
      <c r="C40" s="43">
        <v>0</v>
      </c>
      <c r="D40" s="43">
        <v>0</v>
      </c>
      <c r="E40" s="43">
        <v>3</v>
      </c>
      <c r="F40" s="43">
        <v>140</v>
      </c>
      <c r="G40" s="43">
        <v>0</v>
      </c>
      <c r="H40" s="43">
        <v>0</v>
      </c>
      <c r="I40" s="43">
        <v>0</v>
      </c>
      <c r="J40" s="43">
        <v>0</v>
      </c>
      <c r="K40" s="43">
        <v>0</v>
      </c>
      <c r="L40" s="43">
        <v>0</v>
      </c>
      <c r="M40" s="43">
        <v>0</v>
      </c>
      <c r="N40" s="43">
        <f t="shared" si="0"/>
        <v>0</v>
      </c>
      <c r="O40" s="44">
        <v>0</v>
      </c>
      <c r="P40" s="45">
        <v>0</v>
      </c>
      <c r="Q40" s="44">
        <f t="shared" si="1"/>
        <v>3</v>
      </c>
      <c r="R40" s="45">
        <f t="shared" si="2"/>
        <v>140</v>
      </c>
    </row>
    <row r="41" spans="1:18" ht="15">
      <c r="A41" s="41" t="s">
        <v>181</v>
      </c>
      <c r="B41" s="42" t="s">
        <v>46</v>
      </c>
      <c r="C41" s="43">
        <v>0</v>
      </c>
      <c r="D41" s="43">
        <v>0</v>
      </c>
      <c r="E41" s="43">
        <v>3</v>
      </c>
      <c r="F41" s="43">
        <v>348</v>
      </c>
      <c r="G41" s="43">
        <v>7</v>
      </c>
      <c r="H41" s="43">
        <v>84</v>
      </c>
      <c r="I41" s="43">
        <v>2</v>
      </c>
      <c r="J41" s="43">
        <v>64</v>
      </c>
      <c r="K41" s="43">
        <v>0</v>
      </c>
      <c r="L41" s="43">
        <v>0</v>
      </c>
      <c r="M41" s="43">
        <v>3</v>
      </c>
      <c r="N41" s="43">
        <f t="shared" si="0"/>
        <v>15</v>
      </c>
      <c r="O41" s="44">
        <v>0</v>
      </c>
      <c r="P41" s="45">
        <v>0</v>
      </c>
      <c r="Q41" s="44">
        <f t="shared" si="1"/>
        <v>15</v>
      </c>
      <c r="R41" s="45">
        <f t="shared" si="2"/>
        <v>511</v>
      </c>
    </row>
    <row r="42" spans="1:18" ht="15">
      <c r="A42" s="41" t="s">
        <v>182</v>
      </c>
      <c r="B42" s="42" t="s">
        <v>47</v>
      </c>
      <c r="C42" s="43">
        <v>0</v>
      </c>
      <c r="D42" s="43">
        <v>0</v>
      </c>
      <c r="E42" s="43">
        <v>4</v>
      </c>
      <c r="F42" s="43">
        <v>222</v>
      </c>
      <c r="G42" s="43">
        <v>2</v>
      </c>
      <c r="H42" s="43">
        <v>24</v>
      </c>
      <c r="I42" s="43">
        <v>1</v>
      </c>
      <c r="J42" s="43">
        <v>59</v>
      </c>
      <c r="K42" s="43">
        <v>0</v>
      </c>
      <c r="L42" s="43">
        <v>0</v>
      </c>
      <c r="M42" s="43">
        <v>4</v>
      </c>
      <c r="N42" s="43">
        <f t="shared" si="0"/>
        <v>20</v>
      </c>
      <c r="O42" s="44">
        <v>0</v>
      </c>
      <c r="P42" s="45">
        <v>0</v>
      </c>
      <c r="Q42" s="44">
        <f t="shared" si="1"/>
        <v>11</v>
      </c>
      <c r="R42" s="45">
        <f t="shared" si="2"/>
        <v>325</v>
      </c>
    </row>
    <row r="43" spans="1:18" ht="15">
      <c r="A43" s="41" t="s">
        <v>183</v>
      </c>
      <c r="B43" s="42" t="s">
        <v>48</v>
      </c>
      <c r="C43" s="43">
        <v>0</v>
      </c>
      <c r="D43" s="43">
        <v>0</v>
      </c>
      <c r="E43" s="43">
        <v>7</v>
      </c>
      <c r="F43" s="43">
        <v>456</v>
      </c>
      <c r="G43" s="43">
        <v>3</v>
      </c>
      <c r="H43" s="43">
        <v>36</v>
      </c>
      <c r="I43" s="43">
        <v>1</v>
      </c>
      <c r="J43" s="43">
        <v>20</v>
      </c>
      <c r="K43" s="43">
        <v>0</v>
      </c>
      <c r="L43" s="43">
        <v>0</v>
      </c>
      <c r="M43" s="43">
        <v>1</v>
      </c>
      <c r="N43" s="43">
        <f t="shared" si="0"/>
        <v>5</v>
      </c>
      <c r="O43" s="44">
        <v>0</v>
      </c>
      <c r="P43" s="45">
        <v>0</v>
      </c>
      <c r="Q43" s="44">
        <f t="shared" si="1"/>
        <v>12</v>
      </c>
      <c r="R43" s="45">
        <f t="shared" si="2"/>
        <v>517</v>
      </c>
    </row>
    <row r="44" spans="1:18" ht="15">
      <c r="A44" s="41" t="s">
        <v>184</v>
      </c>
      <c r="B44" s="42" t="s">
        <v>49</v>
      </c>
      <c r="C44" s="43">
        <v>3</v>
      </c>
      <c r="D44" s="43">
        <v>319</v>
      </c>
      <c r="E44" s="43">
        <v>431</v>
      </c>
      <c r="F44" s="43">
        <v>45808</v>
      </c>
      <c r="G44" s="43">
        <v>424</v>
      </c>
      <c r="H44" s="43">
        <v>4673</v>
      </c>
      <c r="I44" s="43">
        <v>80</v>
      </c>
      <c r="J44" s="43">
        <v>7116</v>
      </c>
      <c r="K44" s="43">
        <v>22</v>
      </c>
      <c r="L44" s="43">
        <v>2396</v>
      </c>
      <c r="M44" s="43">
        <v>0</v>
      </c>
      <c r="N44" s="43">
        <f t="shared" si="0"/>
        <v>0</v>
      </c>
      <c r="O44" s="44">
        <v>0</v>
      </c>
      <c r="P44" s="45">
        <v>0</v>
      </c>
      <c r="Q44" s="44">
        <f t="shared" si="1"/>
        <v>960</v>
      </c>
      <c r="R44" s="45">
        <f t="shared" si="2"/>
        <v>60312</v>
      </c>
    </row>
    <row r="45" spans="1:18" ht="15">
      <c r="A45" s="41" t="s">
        <v>185</v>
      </c>
      <c r="B45" s="42" t="s">
        <v>50</v>
      </c>
      <c r="C45" s="43">
        <v>0</v>
      </c>
      <c r="D45" s="43">
        <v>0</v>
      </c>
      <c r="E45" s="43">
        <v>7</v>
      </c>
      <c r="F45" s="43">
        <v>731</v>
      </c>
      <c r="G45" s="43">
        <v>3</v>
      </c>
      <c r="H45" s="43">
        <v>36</v>
      </c>
      <c r="I45" s="43">
        <v>4</v>
      </c>
      <c r="J45" s="43">
        <v>531</v>
      </c>
      <c r="K45" s="43">
        <v>0</v>
      </c>
      <c r="L45" s="43">
        <v>0</v>
      </c>
      <c r="M45" s="43">
        <v>0</v>
      </c>
      <c r="N45" s="43">
        <f t="shared" si="0"/>
        <v>0</v>
      </c>
      <c r="O45" s="44">
        <v>1587</v>
      </c>
      <c r="P45" s="45">
        <f>SUM(O45*5)</f>
        <v>7935</v>
      </c>
      <c r="Q45" s="44">
        <f t="shared" si="1"/>
        <v>1601</v>
      </c>
      <c r="R45" s="45">
        <f t="shared" si="2"/>
        <v>9233</v>
      </c>
    </row>
    <row r="46" spans="1:18" ht="15">
      <c r="A46" s="41" t="s">
        <v>186</v>
      </c>
      <c r="B46" s="42" t="s">
        <v>51</v>
      </c>
      <c r="C46" s="43">
        <v>0</v>
      </c>
      <c r="D46" s="43">
        <v>0</v>
      </c>
      <c r="E46" s="43">
        <v>10</v>
      </c>
      <c r="F46" s="43">
        <v>1031</v>
      </c>
      <c r="G46" s="43">
        <v>1</v>
      </c>
      <c r="H46" s="43">
        <v>12</v>
      </c>
      <c r="I46" s="43">
        <v>1</v>
      </c>
      <c r="J46" s="43">
        <v>195</v>
      </c>
      <c r="K46" s="43">
        <v>0</v>
      </c>
      <c r="L46" s="43">
        <v>0</v>
      </c>
      <c r="M46" s="43">
        <v>0</v>
      </c>
      <c r="N46" s="43">
        <f t="shared" si="0"/>
        <v>0</v>
      </c>
      <c r="O46" s="44">
        <v>0</v>
      </c>
      <c r="P46" s="45">
        <v>0</v>
      </c>
      <c r="Q46" s="44">
        <f t="shared" si="1"/>
        <v>12</v>
      </c>
      <c r="R46" s="45">
        <f t="shared" si="2"/>
        <v>1238</v>
      </c>
    </row>
    <row r="47" spans="1:18" ht="15">
      <c r="A47" s="41" t="s">
        <v>187</v>
      </c>
      <c r="B47" s="42" t="s">
        <v>52</v>
      </c>
      <c r="C47" s="43">
        <v>0</v>
      </c>
      <c r="D47" s="43">
        <v>0</v>
      </c>
      <c r="E47" s="43">
        <v>29</v>
      </c>
      <c r="F47" s="43">
        <v>2961</v>
      </c>
      <c r="G47" s="43">
        <v>9</v>
      </c>
      <c r="H47" s="43">
        <v>99</v>
      </c>
      <c r="I47" s="43">
        <v>14</v>
      </c>
      <c r="J47" s="43">
        <v>825</v>
      </c>
      <c r="K47" s="43">
        <v>1</v>
      </c>
      <c r="L47" s="43">
        <v>50</v>
      </c>
      <c r="M47" s="43">
        <v>7</v>
      </c>
      <c r="N47" s="43">
        <f t="shared" si="0"/>
        <v>35</v>
      </c>
      <c r="O47" s="44">
        <v>0</v>
      </c>
      <c r="P47" s="45">
        <v>0</v>
      </c>
      <c r="Q47" s="44">
        <f t="shared" si="1"/>
        <v>60</v>
      </c>
      <c r="R47" s="45">
        <f t="shared" si="2"/>
        <v>3970</v>
      </c>
    </row>
    <row r="48" spans="1:18" ht="15">
      <c r="A48" s="41" t="s">
        <v>188</v>
      </c>
      <c r="B48" s="42" t="s">
        <v>53</v>
      </c>
      <c r="C48" s="43">
        <v>0</v>
      </c>
      <c r="D48" s="43">
        <v>0</v>
      </c>
      <c r="E48" s="43">
        <v>2</v>
      </c>
      <c r="F48" s="43">
        <v>128</v>
      </c>
      <c r="G48" s="43">
        <v>2</v>
      </c>
      <c r="H48" s="43">
        <v>24</v>
      </c>
      <c r="I48" s="43">
        <v>2</v>
      </c>
      <c r="J48" s="43">
        <v>30</v>
      </c>
      <c r="K48" s="43">
        <v>0</v>
      </c>
      <c r="L48" s="43">
        <v>0</v>
      </c>
      <c r="M48" s="43">
        <v>0</v>
      </c>
      <c r="N48" s="43">
        <f t="shared" si="0"/>
        <v>0</v>
      </c>
      <c r="O48" s="44">
        <v>0</v>
      </c>
      <c r="P48" s="45">
        <v>0</v>
      </c>
      <c r="Q48" s="44">
        <f t="shared" si="1"/>
        <v>6</v>
      </c>
      <c r="R48" s="45">
        <f t="shared" si="2"/>
        <v>182</v>
      </c>
    </row>
    <row r="49" spans="1:18" ht="15">
      <c r="A49" s="41" t="s">
        <v>189</v>
      </c>
      <c r="B49" s="42" t="s">
        <v>54</v>
      </c>
      <c r="C49" s="43">
        <v>0</v>
      </c>
      <c r="D49" s="43">
        <v>0</v>
      </c>
      <c r="E49" s="43">
        <v>4</v>
      </c>
      <c r="F49" s="43">
        <v>279</v>
      </c>
      <c r="G49" s="43">
        <v>3</v>
      </c>
      <c r="H49" s="43">
        <v>32</v>
      </c>
      <c r="I49" s="43">
        <v>2</v>
      </c>
      <c r="J49" s="43">
        <v>340</v>
      </c>
      <c r="K49" s="43">
        <v>0</v>
      </c>
      <c r="L49" s="43">
        <v>0</v>
      </c>
      <c r="M49" s="43">
        <v>7</v>
      </c>
      <c r="N49" s="43">
        <f t="shared" si="0"/>
        <v>35</v>
      </c>
      <c r="O49" s="44">
        <v>0</v>
      </c>
      <c r="P49" s="45">
        <v>0</v>
      </c>
      <c r="Q49" s="44">
        <f t="shared" si="1"/>
        <v>16</v>
      </c>
      <c r="R49" s="45">
        <f t="shared" si="2"/>
        <v>686</v>
      </c>
    </row>
    <row r="50" spans="1:18" ht="15">
      <c r="A50" s="41" t="s">
        <v>190</v>
      </c>
      <c r="B50" s="42" t="s">
        <v>55</v>
      </c>
      <c r="C50" s="43">
        <v>0</v>
      </c>
      <c r="D50" s="43">
        <v>0</v>
      </c>
      <c r="E50" s="43">
        <v>11</v>
      </c>
      <c r="F50" s="43">
        <v>755</v>
      </c>
      <c r="G50" s="43">
        <v>3</v>
      </c>
      <c r="H50" s="43">
        <v>30</v>
      </c>
      <c r="I50" s="43">
        <v>7</v>
      </c>
      <c r="J50" s="43">
        <v>366</v>
      </c>
      <c r="K50" s="43">
        <v>0</v>
      </c>
      <c r="L50" s="43">
        <v>0</v>
      </c>
      <c r="M50" s="43">
        <v>3</v>
      </c>
      <c r="N50" s="43">
        <f t="shared" si="0"/>
        <v>15</v>
      </c>
      <c r="O50" s="44">
        <v>0</v>
      </c>
      <c r="P50" s="45">
        <v>0</v>
      </c>
      <c r="Q50" s="44">
        <f t="shared" si="1"/>
        <v>24</v>
      </c>
      <c r="R50" s="45">
        <f t="shared" si="2"/>
        <v>1166</v>
      </c>
    </row>
    <row r="51" spans="1:18" ht="15">
      <c r="A51" s="41" t="s">
        <v>191</v>
      </c>
      <c r="B51" s="42" t="s">
        <v>56</v>
      </c>
      <c r="C51" s="43">
        <v>0</v>
      </c>
      <c r="D51" s="43">
        <v>0</v>
      </c>
      <c r="E51" s="43">
        <v>4</v>
      </c>
      <c r="F51" s="43">
        <v>308</v>
      </c>
      <c r="G51" s="43">
        <v>2</v>
      </c>
      <c r="H51" s="43">
        <v>20</v>
      </c>
      <c r="I51" s="43">
        <v>0</v>
      </c>
      <c r="J51" s="43">
        <v>0</v>
      </c>
      <c r="K51" s="43">
        <v>0</v>
      </c>
      <c r="L51" s="43">
        <v>0</v>
      </c>
      <c r="M51" s="43">
        <v>4</v>
      </c>
      <c r="N51" s="43">
        <f t="shared" si="0"/>
        <v>20</v>
      </c>
      <c r="O51" s="44">
        <v>0</v>
      </c>
      <c r="P51" s="45">
        <v>0</v>
      </c>
      <c r="Q51" s="44">
        <f t="shared" si="1"/>
        <v>10</v>
      </c>
      <c r="R51" s="45">
        <f t="shared" si="2"/>
        <v>348</v>
      </c>
    </row>
    <row r="52" spans="1:18" ht="15">
      <c r="A52" s="41" t="s">
        <v>192</v>
      </c>
      <c r="B52" s="42" t="s">
        <v>57</v>
      </c>
      <c r="C52" s="43">
        <v>0</v>
      </c>
      <c r="D52" s="43">
        <v>0</v>
      </c>
      <c r="E52" s="43">
        <v>11</v>
      </c>
      <c r="F52" s="43">
        <v>1113</v>
      </c>
      <c r="G52" s="43">
        <v>4</v>
      </c>
      <c r="H52" s="43">
        <v>48</v>
      </c>
      <c r="I52" s="43">
        <v>8</v>
      </c>
      <c r="J52" s="43">
        <v>721</v>
      </c>
      <c r="K52" s="43">
        <v>0</v>
      </c>
      <c r="L52" s="43">
        <v>0</v>
      </c>
      <c r="M52" s="43">
        <v>6</v>
      </c>
      <c r="N52" s="43">
        <f t="shared" si="0"/>
        <v>30</v>
      </c>
      <c r="O52" s="44">
        <v>0</v>
      </c>
      <c r="P52" s="45">
        <v>0</v>
      </c>
      <c r="Q52" s="44">
        <f t="shared" si="1"/>
        <v>29</v>
      </c>
      <c r="R52" s="45">
        <f t="shared" si="2"/>
        <v>1912</v>
      </c>
    </row>
    <row r="53" spans="1:18" ht="15">
      <c r="A53" s="41" t="s">
        <v>193</v>
      </c>
      <c r="B53" s="42" t="s">
        <v>58</v>
      </c>
      <c r="C53" s="43">
        <v>0</v>
      </c>
      <c r="D53" s="43">
        <v>0</v>
      </c>
      <c r="E53" s="43">
        <v>7</v>
      </c>
      <c r="F53" s="43">
        <v>659</v>
      </c>
      <c r="G53" s="43">
        <v>2</v>
      </c>
      <c r="H53" s="43">
        <v>12</v>
      </c>
      <c r="I53" s="43">
        <v>7</v>
      </c>
      <c r="J53" s="43">
        <v>739</v>
      </c>
      <c r="K53" s="43">
        <v>0</v>
      </c>
      <c r="L53" s="43">
        <v>0</v>
      </c>
      <c r="M53" s="43">
        <v>0</v>
      </c>
      <c r="N53" s="43">
        <f t="shared" si="0"/>
        <v>0</v>
      </c>
      <c r="O53" s="44">
        <v>0</v>
      </c>
      <c r="P53" s="45">
        <v>0</v>
      </c>
      <c r="Q53" s="44">
        <f t="shared" si="1"/>
        <v>16</v>
      </c>
      <c r="R53" s="45">
        <f t="shared" si="2"/>
        <v>1410</v>
      </c>
    </row>
    <row r="54" spans="1:18" ht="15">
      <c r="A54" s="41" t="s">
        <v>194</v>
      </c>
      <c r="B54" s="42" t="s">
        <v>59</v>
      </c>
      <c r="C54" s="43">
        <v>0</v>
      </c>
      <c r="D54" s="43">
        <v>0</v>
      </c>
      <c r="E54" s="43">
        <v>3</v>
      </c>
      <c r="F54" s="43">
        <v>164</v>
      </c>
      <c r="G54" s="43">
        <v>4</v>
      </c>
      <c r="H54" s="43">
        <v>48</v>
      </c>
      <c r="I54" s="43">
        <v>2</v>
      </c>
      <c r="J54" s="43">
        <v>155</v>
      </c>
      <c r="K54" s="43">
        <v>0</v>
      </c>
      <c r="L54" s="43">
        <v>0</v>
      </c>
      <c r="M54" s="43">
        <v>0</v>
      </c>
      <c r="N54" s="43">
        <f t="shared" si="0"/>
        <v>0</v>
      </c>
      <c r="O54" s="44">
        <v>0</v>
      </c>
      <c r="P54" s="45">
        <v>0</v>
      </c>
      <c r="Q54" s="44">
        <f t="shared" si="1"/>
        <v>9</v>
      </c>
      <c r="R54" s="45">
        <f t="shared" si="2"/>
        <v>367</v>
      </c>
    </row>
    <row r="55" spans="1:18" ht="15">
      <c r="A55" s="41" t="s">
        <v>195</v>
      </c>
      <c r="B55" s="42" t="s">
        <v>60</v>
      </c>
      <c r="C55" s="43">
        <v>0</v>
      </c>
      <c r="D55" s="43">
        <v>0</v>
      </c>
      <c r="E55" s="43">
        <v>4</v>
      </c>
      <c r="F55" s="43">
        <v>217</v>
      </c>
      <c r="G55" s="43">
        <v>0</v>
      </c>
      <c r="H55" s="43">
        <v>0</v>
      </c>
      <c r="I55" s="43">
        <v>2</v>
      </c>
      <c r="J55" s="43">
        <v>119</v>
      </c>
      <c r="K55" s="43">
        <v>0</v>
      </c>
      <c r="L55" s="43">
        <v>0</v>
      </c>
      <c r="M55" s="43">
        <v>0</v>
      </c>
      <c r="N55" s="43">
        <f t="shared" si="0"/>
        <v>0</v>
      </c>
      <c r="O55" s="44">
        <v>0</v>
      </c>
      <c r="P55" s="45">
        <v>0</v>
      </c>
      <c r="Q55" s="44">
        <f t="shared" si="1"/>
        <v>6</v>
      </c>
      <c r="R55" s="45">
        <f t="shared" si="2"/>
        <v>336</v>
      </c>
    </row>
    <row r="56" spans="1:18" ht="15">
      <c r="A56" s="41" t="s">
        <v>196</v>
      </c>
      <c r="B56" s="42" t="s">
        <v>61</v>
      </c>
      <c r="C56" s="43">
        <v>1</v>
      </c>
      <c r="D56" s="43">
        <v>20</v>
      </c>
      <c r="E56" s="43">
        <v>8</v>
      </c>
      <c r="F56" s="43">
        <v>571</v>
      </c>
      <c r="G56" s="43">
        <v>1</v>
      </c>
      <c r="H56" s="43">
        <v>12</v>
      </c>
      <c r="I56" s="43">
        <v>6</v>
      </c>
      <c r="J56" s="43">
        <v>481</v>
      </c>
      <c r="K56" s="43">
        <v>0</v>
      </c>
      <c r="L56" s="43">
        <v>0</v>
      </c>
      <c r="M56" s="43">
        <v>1</v>
      </c>
      <c r="N56" s="43">
        <f t="shared" si="0"/>
        <v>5</v>
      </c>
      <c r="O56" s="44">
        <v>0</v>
      </c>
      <c r="P56" s="45">
        <v>0</v>
      </c>
      <c r="Q56" s="44">
        <f t="shared" si="1"/>
        <v>17</v>
      </c>
      <c r="R56" s="45">
        <f t="shared" si="2"/>
        <v>1089</v>
      </c>
    </row>
    <row r="57" spans="1:18" ht="15">
      <c r="A57" s="41" t="s">
        <v>197</v>
      </c>
      <c r="B57" s="42" t="s">
        <v>62</v>
      </c>
      <c r="C57" s="43">
        <v>0</v>
      </c>
      <c r="D57" s="43">
        <v>0</v>
      </c>
      <c r="E57" s="43">
        <v>7</v>
      </c>
      <c r="F57" s="43">
        <v>515</v>
      </c>
      <c r="G57" s="43">
        <v>3</v>
      </c>
      <c r="H57" s="43">
        <v>23</v>
      </c>
      <c r="I57" s="43">
        <v>5</v>
      </c>
      <c r="J57" s="43">
        <v>307</v>
      </c>
      <c r="K57" s="43">
        <v>0</v>
      </c>
      <c r="L57" s="43">
        <v>0</v>
      </c>
      <c r="M57" s="43">
        <v>2</v>
      </c>
      <c r="N57" s="43">
        <f t="shared" si="0"/>
        <v>10</v>
      </c>
      <c r="O57" s="44">
        <v>0</v>
      </c>
      <c r="P57" s="45">
        <v>0</v>
      </c>
      <c r="Q57" s="44">
        <f t="shared" si="1"/>
        <v>17</v>
      </c>
      <c r="R57" s="45">
        <f t="shared" si="2"/>
        <v>855</v>
      </c>
    </row>
    <row r="58" spans="1:18" ht="15">
      <c r="A58" s="41" t="s">
        <v>198</v>
      </c>
      <c r="B58" s="42" t="s">
        <v>63</v>
      </c>
      <c r="C58" s="43">
        <v>0</v>
      </c>
      <c r="D58" s="43">
        <v>0</v>
      </c>
      <c r="E58" s="43">
        <v>1</v>
      </c>
      <c r="F58" s="43">
        <v>57</v>
      </c>
      <c r="G58" s="43">
        <v>1</v>
      </c>
      <c r="H58" s="43">
        <v>12</v>
      </c>
      <c r="I58" s="43">
        <v>1</v>
      </c>
      <c r="J58" s="43">
        <v>125</v>
      </c>
      <c r="K58" s="43">
        <v>0</v>
      </c>
      <c r="L58" s="43">
        <v>0</v>
      </c>
      <c r="M58" s="43">
        <v>1</v>
      </c>
      <c r="N58" s="43">
        <f t="shared" si="0"/>
        <v>5</v>
      </c>
      <c r="O58" s="44">
        <v>0</v>
      </c>
      <c r="P58" s="45">
        <v>0</v>
      </c>
      <c r="Q58" s="44">
        <f t="shared" si="1"/>
        <v>4</v>
      </c>
      <c r="R58" s="45">
        <f t="shared" si="2"/>
        <v>199</v>
      </c>
    </row>
    <row r="59" spans="1:18" ht="15">
      <c r="A59" s="41" t="s">
        <v>199</v>
      </c>
      <c r="B59" s="42" t="s">
        <v>64</v>
      </c>
      <c r="C59" s="43">
        <v>0</v>
      </c>
      <c r="D59" s="43">
        <v>0</v>
      </c>
      <c r="E59" s="43">
        <v>7</v>
      </c>
      <c r="F59" s="43">
        <v>450</v>
      </c>
      <c r="G59" s="43">
        <v>0</v>
      </c>
      <c r="H59" s="43">
        <v>0</v>
      </c>
      <c r="I59" s="43">
        <v>1</v>
      </c>
      <c r="J59" s="43">
        <v>41</v>
      </c>
      <c r="K59" s="43">
        <v>0</v>
      </c>
      <c r="L59" s="43">
        <v>0</v>
      </c>
      <c r="M59" s="43">
        <v>1</v>
      </c>
      <c r="N59" s="43">
        <f t="shared" si="0"/>
        <v>5</v>
      </c>
      <c r="O59" s="44">
        <v>0</v>
      </c>
      <c r="P59" s="45">
        <v>0</v>
      </c>
      <c r="Q59" s="44">
        <f t="shared" si="1"/>
        <v>9</v>
      </c>
      <c r="R59" s="45">
        <f t="shared" si="2"/>
        <v>496</v>
      </c>
    </row>
    <row r="60" spans="1:18" ht="15">
      <c r="A60" s="41" t="s">
        <v>200</v>
      </c>
      <c r="B60" s="42" t="s">
        <v>65</v>
      </c>
      <c r="C60" s="43">
        <v>0</v>
      </c>
      <c r="D60" s="43">
        <v>0</v>
      </c>
      <c r="E60" s="43">
        <v>1</v>
      </c>
      <c r="F60" s="43">
        <v>20</v>
      </c>
      <c r="G60" s="43">
        <v>1</v>
      </c>
      <c r="H60" s="43">
        <v>12</v>
      </c>
      <c r="I60" s="43">
        <v>1</v>
      </c>
      <c r="J60" s="43">
        <v>46</v>
      </c>
      <c r="K60" s="43">
        <v>0</v>
      </c>
      <c r="L60" s="43">
        <v>0</v>
      </c>
      <c r="M60" s="43">
        <v>2</v>
      </c>
      <c r="N60" s="43">
        <f t="shared" si="0"/>
        <v>10</v>
      </c>
      <c r="O60" s="44">
        <v>0</v>
      </c>
      <c r="P60" s="45">
        <v>0</v>
      </c>
      <c r="Q60" s="44">
        <f t="shared" si="1"/>
        <v>5</v>
      </c>
      <c r="R60" s="45">
        <f t="shared" si="2"/>
        <v>88</v>
      </c>
    </row>
    <row r="61" spans="1:18" ht="15">
      <c r="A61" s="41" t="s">
        <v>201</v>
      </c>
      <c r="B61" s="42" t="s">
        <v>66</v>
      </c>
      <c r="C61" s="43">
        <v>0</v>
      </c>
      <c r="D61" s="43">
        <v>0</v>
      </c>
      <c r="E61" s="43">
        <v>4</v>
      </c>
      <c r="F61" s="43">
        <v>193</v>
      </c>
      <c r="G61" s="43">
        <v>0</v>
      </c>
      <c r="H61" s="43">
        <v>0</v>
      </c>
      <c r="I61" s="43">
        <v>2</v>
      </c>
      <c r="J61" s="43">
        <v>70</v>
      </c>
      <c r="K61" s="43">
        <v>0</v>
      </c>
      <c r="L61" s="43">
        <v>0</v>
      </c>
      <c r="M61" s="43">
        <v>5</v>
      </c>
      <c r="N61" s="43">
        <f t="shared" si="0"/>
        <v>25</v>
      </c>
      <c r="O61" s="44">
        <v>0</v>
      </c>
      <c r="P61" s="45">
        <v>0</v>
      </c>
      <c r="Q61" s="44">
        <f t="shared" si="1"/>
        <v>11</v>
      </c>
      <c r="R61" s="45">
        <f t="shared" si="2"/>
        <v>288</v>
      </c>
    </row>
    <row r="62" spans="1:18" ht="15">
      <c r="A62" s="41" t="s">
        <v>202</v>
      </c>
      <c r="B62" s="42" t="s">
        <v>67</v>
      </c>
      <c r="C62" s="43">
        <v>0</v>
      </c>
      <c r="D62" s="43">
        <v>0</v>
      </c>
      <c r="E62" s="43">
        <v>33</v>
      </c>
      <c r="F62" s="43">
        <v>3915</v>
      </c>
      <c r="G62" s="43">
        <v>16</v>
      </c>
      <c r="H62" s="43">
        <v>134</v>
      </c>
      <c r="I62" s="43">
        <v>21</v>
      </c>
      <c r="J62" s="43">
        <v>2623</v>
      </c>
      <c r="K62" s="43">
        <v>1</v>
      </c>
      <c r="L62" s="43">
        <v>317</v>
      </c>
      <c r="M62" s="43">
        <v>30</v>
      </c>
      <c r="N62" s="43">
        <f t="shared" si="0"/>
        <v>150</v>
      </c>
      <c r="O62" s="44">
        <v>0</v>
      </c>
      <c r="P62" s="45">
        <v>0</v>
      </c>
      <c r="Q62" s="44">
        <f t="shared" si="1"/>
        <v>101</v>
      </c>
      <c r="R62" s="45">
        <f t="shared" si="2"/>
        <v>7139</v>
      </c>
    </row>
    <row r="63" spans="1:18" ht="15">
      <c r="A63" s="41" t="s">
        <v>203</v>
      </c>
      <c r="B63" s="42" t="s">
        <v>68</v>
      </c>
      <c r="C63" s="43">
        <v>0</v>
      </c>
      <c r="D63" s="43">
        <v>0</v>
      </c>
      <c r="E63" s="43">
        <v>34</v>
      </c>
      <c r="F63" s="43">
        <v>5434</v>
      </c>
      <c r="G63" s="43">
        <v>4</v>
      </c>
      <c r="H63" s="43">
        <v>48</v>
      </c>
      <c r="I63" s="43">
        <v>15</v>
      </c>
      <c r="J63" s="43">
        <v>1267</v>
      </c>
      <c r="K63" s="43">
        <v>0</v>
      </c>
      <c r="L63" s="43">
        <v>0</v>
      </c>
      <c r="M63" s="43">
        <v>5</v>
      </c>
      <c r="N63" s="43">
        <f t="shared" si="0"/>
        <v>25</v>
      </c>
      <c r="O63" s="44">
        <v>0</v>
      </c>
      <c r="P63" s="45">
        <v>0</v>
      </c>
      <c r="Q63" s="44">
        <f t="shared" si="1"/>
        <v>58</v>
      </c>
      <c r="R63" s="45">
        <f t="shared" si="2"/>
        <v>6774</v>
      </c>
    </row>
    <row r="64" spans="1:18" ht="15">
      <c r="A64" s="41" t="s">
        <v>204</v>
      </c>
      <c r="B64" s="42" t="s">
        <v>69</v>
      </c>
      <c r="C64" s="43">
        <v>0</v>
      </c>
      <c r="D64" s="43">
        <v>0</v>
      </c>
      <c r="E64" s="43">
        <v>12</v>
      </c>
      <c r="F64" s="43">
        <v>782</v>
      </c>
      <c r="G64" s="43">
        <v>2</v>
      </c>
      <c r="H64" s="43">
        <v>24</v>
      </c>
      <c r="I64" s="43">
        <v>4</v>
      </c>
      <c r="J64" s="43">
        <v>449</v>
      </c>
      <c r="K64" s="43">
        <v>1</v>
      </c>
      <c r="L64" s="43">
        <v>50</v>
      </c>
      <c r="M64" s="43">
        <v>0</v>
      </c>
      <c r="N64" s="43">
        <f t="shared" si="0"/>
        <v>0</v>
      </c>
      <c r="O64" s="44">
        <v>0</v>
      </c>
      <c r="P64" s="45">
        <v>0</v>
      </c>
      <c r="Q64" s="44">
        <f t="shared" si="1"/>
        <v>19</v>
      </c>
      <c r="R64" s="45">
        <f t="shared" si="2"/>
        <v>1305</v>
      </c>
    </row>
    <row r="65" spans="1:18" ht="15">
      <c r="A65" s="41" t="s">
        <v>205</v>
      </c>
      <c r="B65" s="42" t="s">
        <v>70</v>
      </c>
      <c r="C65" s="43">
        <v>2</v>
      </c>
      <c r="D65" s="43">
        <v>200</v>
      </c>
      <c r="E65" s="43">
        <v>96</v>
      </c>
      <c r="F65" s="43">
        <v>12789</v>
      </c>
      <c r="G65" s="43">
        <v>50</v>
      </c>
      <c r="H65" s="43">
        <v>585</v>
      </c>
      <c r="I65" s="43">
        <v>59</v>
      </c>
      <c r="J65" s="43">
        <v>5498</v>
      </c>
      <c r="K65" s="43">
        <v>0</v>
      </c>
      <c r="L65" s="43">
        <v>0</v>
      </c>
      <c r="M65" s="43">
        <v>33</v>
      </c>
      <c r="N65" s="43">
        <f t="shared" si="0"/>
        <v>165</v>
      </c>
      <c r="O65" s="44">
        <v>0</v>
      </c>
      <c r="P65" s="45">
        <v>0</v>
      </c>
      <c r="Q65" s="44">
        <f t="shared" si="1"/>
        <v>240</v>
      </c>
      <c r="R65" s="45">
        <f t="shared" si="2"/>
        <v>19237</v>
      </c>
    </row>
    <row r="66" spans="1:18" ht="15">
      <c r="A66" s="41" t="s">
        <v>206</v>
      </c>
      <c r="B66" s="42" t="s">
        <v>71</v>
      </c>
      <c r="C66" s="43">
        <v>0</v>
      </c>
      <c r="D66" s="43">
        <v>0</v>
      </c>
      <c r="E66" s="43">
        <v>6</v>
      </c>
      <c r="F66" s="43">
        <v>665</v>
      </c>
      <c r="G66" s="43">
        <v>3</v>
      </c>
      <c r="H66" s="43">
        <v>32</v>
      </c>
      <c r="I66" s="43">
        <v>9</v>
      </c>
      <c r="J66" s="43">
        <v>897</v>
      </c>
      <c r="K66" s="43">
        <v>0</v>
      </c>
      <c r="L66" s="43">
        <v>0</v>
      </c>
      <c r="M66" s="43">
        <v>1</v>
      </c>
      <c r="N66" s="43">
        <f t="shared" si="0"/>
        <v>5</v>
      </c>
      <c r="O66" s="44">
        <v>0</v>
      </c>
      <c r="P66" s="45">
        <v>0</v>
      </c>
      <c r="Q66" s="44">
        <f t="shared" si="1"/>
        <v>19</v>
      </c>
      <c r="R66" s="45">
        <f t="shared" si="2"/>
        <v>1599</v>
      </c>
    </row>
    <row r="67" spans="1:18" ht="15">
      <c r="A67" s="41" t="s">
        <v>207</v>
      </c>
      <c r="B67" s="42" t="s">
        <v>72</v>
      </c>
      <c r="C67" s="43">
        <v>0</v>
      </c>
      <c r="D67" s="43">
        <v>0</v>
      </c>
      <c r="E67" s="43">
        <v>6</v>
      </c>
      <c r="F67" s="43">
        <v>570</v>
      </c>
      <c r="G67" s="43">
        <v>4</v>
      </c>
      <c r="H67" s="43">
        <v>48</v>
      </c>
      <c r="I67" s="43">
        <v>5</v>
      </c>
      <c r="J67" s="43">
        <v>278</v>
      </c>
      <c r="K67" s="43">
        <v>0</v>
      </c>
      <c r="L67" s="43">
        <v>0</v>
      </c>
      <c r="M67" s="43">
        <v>3</v>
      </c>
      <c r="N67" s="43">
        <f t="shared" si="0"/>
        <v>15</v>
      </c>
      <c r="O67" s="44">
        <v>0</v>
      </c>
      <c r="P67" s="45">
        <v>0</v>
      </c>
      <c r="Q67" s="44">
        <f t="shared" si="1"/>
        <v>18</v>
      </c>
      <c r="R67" s="45">
        <f t="shared" si="2"/>
        <v>911</v>
      </c>
    </row>
    <row r="68" spans="1:18" ht="15">
      <c r="A68" s="41" t="s">
        <v>208</v>
      </c>
      <c r="B68" s="42" t="s">
        <v>73</v>
      </c>
      <c r="C68" s="43">
        <v>0</v>
      </c>
      <c r="D68" s="43">
        <v>0</v>
      </c>
      <c r="E68" s="43">
        <v>12</v>
      </c>
      <c r="F68" s="43">
        <v>1054</v>
      </c>
      <c r="G68" s="43">
        <v>3</v>
      </c>
      <c r="H68" s="43">
        <v>36</v>
      </c>
      <c r="I68" s="43">
        <v>4</v>
      </c>
      <c r="J68" s="43">
        <v>240</v>
      </c>
      <c r="K68" s="43">
        <v>0</v>
      </c>
      <c r="L68" s="43">
        <v>0</v>
      </c>
      <c r="M68" s="43">
        <v>1</v>
      </c>
      <c r="N68" s="43">
        <f t="shared" si="0"/>
        <v>5</v>
      </c>
      <c r="O68" s="44">
        <v>0</v>
      </c>
      <c r="P68" s="45">
        <v>0</v>
      </c>
      <c r="Q68" s="44">
        <f t="shared" si="1"/>
        <v>20</v>
      </c>
      <c r="R68" s="45">
        <f t="shared" si="2"/>
        <v>1335</v>
      </c>
    </row>
    <row r="69" spans="1:18" ht="15">
      <c r="A69" s="41" t="s">
        <v>209</v>
      </c>
      <c r="B69" s="42" t="s">
        <v>74</v>
      </c>
      <c r="C69" s="43">
        <v>0</v>
      </c>
      <c r="D69" s="43">
        <v>0</v>
      </c>
      <c r="E69" s="43">
        <v>27</v>
      </c>
      <c r="F69" s="43">
        <v>3476</v>
      </c>
      <c r="G69" s="43">
        <v>2</v>
      </c>
      <c r="H69" s="43">
        <v>17</v>
      </c>
      <c r="I69" s="43">
        <v>5</v>
      </c>
      <c r="J69" s="43">
        <v>499</v>
      </c>
      <c r="K69" s="43">
        <v>0</v>
      </c>
      <c r="L69" s="43">
        <v>0</v>
      </c>
      <c r="M69" s="43">
        <v>3</v>
      </c>
      <c r="N69" s="43">
        <f t="shared" si="0"/>
        <v>15</v>
      </c>
      <c r="O69" s="44">
        <v>0</v>
      </c>
      <c r="P69" s="45">
        <v>0</v>
      </c>
      <c r="Q69" s="44">
        <f t="shared" si="1"/>
        <v>37</v>
      </c>
      <c r="R69" s="45">
        <f t="shared" si="2"/>
        <v>4007</v>
      </c>
    </row>
    <row r="70" spans="1:18" ht="15">
      <c r="A70" s="41" t="s">
        <v>210</v>
      </c>
      <c r="B70" s="42" t="s">
        <v>75</v>
      </c>
      <c r="C70" s="43">
        <v>0</v>
      </c>
      <c r="D70" s="43">
        <v>0</v>
      </c>
      <c r="E70" s="43">
        <v>1</v>
      </c>
      <c r="F70" s="43">
        <v>120</v>
      </c>
      <c r="G70" s="43">
        <v>0</v>
      </c>
      <c r="H70" s="43">
        <v>0</v>
      </c>
      <c r="I70" s="43">
        <v>0</v>
      </c>
      <c r="J70" s="43">
        <v>0</v>
      </c>
      <c r="K70" s="43">
        <v>0</v>
      </c>
      <c r="L70" s="43">
        <v>0</v>
      </c>
      <c r="M70" s="43">
        <v>0</v>
      </c>
      <c r="N70" s="43">
        <f t="shared" si="0"/>
        <v>0</v>
      </c>
      <c r="O70" s="44">
        <v>0</v>
      </c>
      <c r="P70" s="45">
        <v>0</v>
      </c>
      <c r="Q70" s="44">
        <f t="shared" si="1"/>
        <v>1</v>
      </c>
      <c r="R70" s="45">
        <f t="shared" si="2"/>
        <v>120</v>
      </c>
    </row>
    <row r="71" spans="1:18" ht="15">
      <c r="A71" s="41" t="s">
        <v>211</v>
      </c>
      <c r="B71" s="42" t="s">
        <v>76</v>
      </c>
      <c r="C71" s="43">
        <v>0</v>
      </c>
      <c r="D71" s="43">
        <v>0</v>
      </c>
      <c r="E71" s="43">
        <v>5</v>
      </c>
      <c r="F71" s="43">
        <v>490</v>
      </c>
      <c r="G71" s="43">
        <v>1</v>
      </c>
      <c r="H71" s="43">
        <v>12</v>
      </c>
      <c r="I71" s="43">
        <v>5</v>
      </c>
      <c r="J71" s="43">
        <v>248</v>
      </c>
      <c r="K71" s="43">
        <v>0</v>
      </c>
      <c r="L71" s="43">
        <v>0</v>
      </c>
      <c r="M71" s="43">
        <v>0</v>
      </c>
      <c r="N71" s="43">
        <f aca="true" t="shared" si="3" ref="N71:N134">SUM(M71*5)</f>
        <v>0</v>
      </c>
      <c r="O71" s="44">
        <v>0</v>
      </c>
      <c r="P71" s="45">
        <v>0</v>
      </c>
      <c r="Q71" s="44">
        <f aca="true" t="shared" si="4" ref="Q71:Q134">+O71+M71+K71+I71+G71+E71+C71</f>
        <v>11</v>
      </c>
      <c r="R71" s="45">
        <f aca="true" t="shared" si="5" ref="R71:R134">+P71+N71+L71+J71+H71+F71+D71</f>
        <v>750</v>
      </c>
    </row>
    <row r="72" spans="1:18" ht="15">
      <c r="A72" s="41" t="s">
        <v>212</v>
      </c>
      <c r="B72" s="42" t="s">
        <v>77</v>
      </c>
      <c r="C72" s="43">
        <v>0</v>
      </c>
      <c r="D72" s="43">
        <v>0</v>
      </c>
      <c r="E72" s="43">
        <v>5</v>
      </c>
      <c r="F72" s="43">
        <v>330</v>
      </c>
      <c r="G72" s="43">
        <v>1</v>
      </c>
      <c r="H72" s="43">
        <v>12</v>
      </c>
      <c r="I72" s="43">
        <v>2</v>
      </c>
      <c r="J72" s="43">
        <v>48</v>
      </c>
      <c r="K72" s="43">
        <v>1</v>
      </c>
      <c r="L72" s="43">
        <v>75</v>
      </c>
      <c r="M72" s="43">
        <v>0</v>
      </c>
      <c r="N72" s="43">
        <f t="shared" si="3"/>
        <v>0</v>
      </c>
      <c r="O72" s="44">
        <v>0</v>
      </c>
      <c r="P72" s="45">
        <v>0</v>
      </c>
      <c r="Q72" s="44">
        <f t="shared" si="4"/>
        <v>9</v>
      </c>
      <c r="R72" s="45">
        <f t="shared" si="5"/>
        <v>465</v>
      </c>
    </row>
    <row r="73" spans="1:18" ht="15">
      <c r="A73" s="41" t="s">
        <v>213</v>
      </c>
      <c r="B73" s="42" t="s">
        <v>78</v>
      </c>
      <c r="C73" s="43">
        <v>1</v>
      </c>
      <c r="D73" s="43">
        <v>15</v>
      </c>
      <c r="E73" s="43">
        <v>6</v>
      </c>
      <c r="F73" s="43">
        <v>319</v>
      </c>
      <c r="G73" s="43">
        <v>1</v>
      </c>
      <c r="H73" s="43">
        <v>12</v>
      </c>
      <c r="I73" s="43">
        <v>1</v>
      </c>
      <c r="J73" s="43">
        <v>20</v>
      </c>
      <c r="K73" s="43">
        <v>0</v>
      </c>
      <c r="L73" s="43">
        <v>0</v>
      </c>
      <c r="M73" s="43">
        <v>1</v>
      </c>
      <c r="N73" s="43">
        <f t="shared" si="3"/>
        <v>5</v>
      </c>
      <c r="O73" s="44">
        <v>0</v>
      </c>
      <c r="P73" s="45">
        <v>0</v>
      </c>
      <c r="Q73" s="44">
        <f t="shared" si="4"/>
        <v>10</v>
      </c>
      <c r="R73" s="45">
        <f t="shared" si="5"/>
        <v>371</v>
      </c>
    </row>
    <row r="74" spans="1:18" ht="15">
      <c r="A74" s="41" t="s">
        <v>214</v>
      </c>
      <c r="B74" s="42" t="s">
        <v>79</v>
      </c>
      <c r="C74" s="43">
        <v>0</v>
      </c>
      <c r="D74" s="43">
        <v>0</v>
      </c>
      <c r="E74" s="43">
        <v>10</v>
      </c>
      <c r="F74" s="43">
        <v>222</v>
      </c>
      <c r="G74" s="43">
        <v>0</v>
      </c>
      <c r="H74" s="43">
        <v>0</v>
      </c>
      <c r="I74" s="43">
        <v>1</v>
      </c>
      <c r="J74" s="43">
        <v>30</v>
      </c>
      <c r="K74" s="43">
        <v>0</v>
      </c>
      <c r="L74" s="43">
        <v>0</v>
      </c>
      <c r="M74" s="43">
        <v>0</v>
      </c>
      <c r="N74" s="43">
        <f t="shared" si="3"/>
        <v>0</v>
      </c>
      <c r="O74" s="44">
        <v>0</v>
      </c>
      <c r="P74" s="45">
        <v>0</v>
      </c>
      <c r="Q74" s="44">
        <f t="shared" si="4"/>
        <v>11</v>
      </c>
      <c r="R74" s="45">
        <f t="shared" si="5"/>
        <v>252</v>
      </c>
    </row>
    <row r="75" spans="1:18" ht="15">
      <c r="A75" s="41" t="s">
        <v>215</v>
      </c>
      <c r="B75" s="42" t="s">
        <v>80</v>
      </c>
      <c r="C75" s="43">
        <v>0</v>
      </c>
      <c r="D75" s="43">
        <v>0</v>
      </c>
      <c r="E75" s="43">
        <v>6</v>
      </c>
      <c r="F75" s="43">
        <v>362</v>
      </c>
      <c r="G75" s="43">
        <v>0</v>
      </c>
      <c r="H75" s="43">
        <v>0</v>
      </c>
      <c r="I75" s="43">
        <v>0</v>
      </c>
      <c r="J75" s="43">
        <v>0</v>
      </c>
      <c r="K75" s="43">
        <v>0</v>
      </c>
      <c r="L75" s="43">
        <v>0</v>
      </c>
      <c r="M75" s="43">
        <v>0</v>
      </c>
      <c r="N75" s="43">
        <f t="shared" si="3"/>
        <v>0</v>
      </c>
      <c r="O75" s="44">
        <v>0</v>
      </c>
      <c r="P75" s="45">
        <v>0</v>
      </c>
      <c r="Q75" s="44">
        <f t="shared" si="4"/>
        <v>6</v>
      </c>
      <c r="R75" s="45">
        <f t="shared" si="5"/>
        <v>362</v>
      </c>
    </row>
    <row r="76" spans="1:18" ht="15">
      <c r="A76" s="41" t="s">
        <v>216</v>
      </c>
      <c r="B76" s="42" t="s">
        <v>81</v>
      </c>
      <c r="C76" s="43">
        <v>0</v>
      </c>
      <c r="D76" s="43">
        <v>0</v>
      </c>
      <c r="E76" s="43">
        <v>151</v>
      </c>
      <c r="F76" s="43">
        <v>18654</v>
      </c>
      <c r="G76" s="43">
        <v>128</v>
      </c>
      <c r="H76" s="43">
        <v>1441</v>
      </c>
      <c r="I76" s="43">
        <v>29</v>
      </c>
      <c r="J76" s="43">
        <v>2766</v>
      </c>
      <c r="K76" s="43">
        <v>7</v>
      </c>
      <c r="L76" s="43">
        <v>1043</v>
      </c>
      <c r="M76" s="43">
        <v>130</v>
      </c>
      <c r="N76" s="43">
        <f t="shared" si="3"/>
        <v>650</v>
      </c>
      <c r="O76" s="44">
        <v>0</v>
      </c>
      <c r="P76" s="45">
        <v>0</v>
      </c>
      <c r="Q76" s="44">
        <f t="shared" si="4"/>
        <v>445</v>
      </c>
      <c r="R76" s="45">
        <f t="shared" si="5"/>
        <v>24554</v>
      </c>
    </row>
    <row r="77" spans="1:18" ht="15">
      <c r="A77" s="41" t="s">
        <v>217</v>
      </c>
      <c r="B77" s="42" t="s">
        <v>82</v>
      </c>
      <c r="C77" s="43">
        <v>0</v>
      </c>
      <c r="D77" s="43">
        <v>0</v>
      </c>
      <c r="E77" s="43">
        <v>4</v>
      </c>
      <c r="F77" s="43">
        <v>112</v>
      </c>
      <c r="G77" s="43">
        <v>5</v>
      </c>
      <c r="H77" s="43">
        <v>54</v>
      </c>
      <c r="I77" s="43">
        <v>4</v>
      </c>
      <c r="J77" s="43">
        <v>165</v>
      </c>
      <c r="K77" s="43">
        <v>0</v>
      </c>
      <c r="L77" s="43">
        <v>0</v>
      </c>
      <c r="M77" s="43">
        <v>4</v>
      </c>
      <c r="N77" s="43">
        <f t="shared" si="3"/>
        <v>20</v>
      </c>
      <c r="O77" s="44">
        <v>0</v>
      </c>
      <c r="P77" s="45">
        <v>0</v>
      </c>
      <c r="Q77" s="44">
        <f t="shared" si="4"/>
        <v>17</v>
      </c>
      <c r="R77" s="45">
        <f t="shared" si="5"/>
        <v>351</v>
      </c>
    </row>
    <row r="78" spans="1:18" ht="15">
      <c r="A78" s="41" t="s">
        <v>218</v>
      </c>
      <c r="B78" s="42" t="s">
        <v>83</v>
      </c>
      <c r="C78" s="43">
        <v>0</v>
      </c>
      <c r="D78" s="43">
        <v>0</v>
      </c>
      <c r="E78" s="43">
        <v>2</v>
      </c>
      <c r="F78" s="43">
        <v>60</v>
      </c>
      <c r="G78" s="43">
        <v>1</v>
      </c>
      <c r="H78" s="43">
        <v>12</v>
      </c>
      <c r="I78" s="43">
        <v>0</v>
      </c>
      <c r="J78" s="43">
        <v>0</v>
      </c>
      <c r="K78" s="43">
        <v>0</v>
      </c>
      <c r="L78" s="43">
        <v>0</v>
      </c>
      <c r="M78" s="43">
        <v>1</v>
      </c>
      <c r="N78" s="43">
        <f t="shared" si="3"/>
        <v>5</v>
      </c>
      <c r="O78" s="44">
        <v>0</v>
      </c>
      <c r="P78" s="45">
        <v>0</v>
      </c>
      <c r="Q78" s="44">
        <f t="shared" si="4"/>
        <v>4</v>
      </c>
      <c r="R78" s="45">
        <f t="shared" si="5"/>
        <v>77</v>
      </c>
    </row>
    <row r="79" spans="1:18" ht="15">
      <c r="A79" s="41" t="s">
        <v>219</v>
      </c>
      <c r="B79" s="42" t="s">
        <v>84</v>
      </c>
      <c r="C79" s="43">
        <v>0</v>
      </c>
      <c r="D79" s="43">
        <v>0</v>
      </c>
      <c r="E79" s="43">
        <v>21</v>
      </c>
      <c r="F79" s="43">
        <v>1797</v>
      </c>
      <c r="G79" s="43">
        <v>5</v>
      </c>
      <c r="H79" s="43">
        <v>51</v>
      </c>
      <c r="I79" s="43">
        <v>25</v>
      </c>
      <c r="J79" s="43">
        <v>1990</v>
      </c>
      <c r="K79" s="43">
        <v>0</v>
      </c>
      <c r="L79" s="43">
        <v>0</v>
      </c>
      <c r="M79" s="43">
        <v>2</v>
      </c>
      <c r="N79" s="43">
        <f t="shared" si="3"/>
        <v>10</v>
      </c>
      <c r="O79" s="44">
        <v>0</v>
      </c>
      <c r="P79" s="45">
        <v>0</v>
      </c>
      <c r="Q79" s="44">
        <f t="shared" si="4"/>
        <v>53</v>
      </c>
      <c r="R79" s="45">
        <f t="shared" si="5"/>
        <v>3848</v>
      </c>
    </row>
    <row r="80" spans="1:18" ht="15">
      <c r="A80" s="41" t="s">
        <v>220</v>
      </c>
      <c r="B80" s="42" t="s">
        <v>85</v>
      </c>
      <c r="C80" s="43">
        <v>0</v>
      </c>
      <c r="D80" s="43">
        <v>0</v>
      </c>
      <c r="E80" s="43">
        <v>3</v>
      </c>
      <c r="F80" s="43">
        <v>102</v>
      </c>
      <c r="G80" s="43">
        <v>2</v>
      </c>
      <c r="H80" s="43">
        <v>21</v>
      </c>
      <c r="I80" s="43">
        <v>0</v>
      </c>
      <c r="J80" s="43">
        <v>0</v>
      </c>
      <c r="K80" s="43">
        <v>0</v>
      </c>
      <c r="L80" s="43">
        <v>0</v>
      </c>
      <c r="M80" s="43">
        <v>1</v>
      </c>
      <c r="N80" s="43">
        <f t="shared" si="3"/>
        <v>5</v>
      </c>
      <c r="O80" s="44">
        <v>0</v>
      </c>
      <c r="P80" s="45">
        <v>0</v>
      </c>
      <c r="Q80" s="44">
        <f t="shared" si="4"/>
        <v>6</v>
      </c>
      <c r="R80" s="45">
        <f t="shared" si="5"/>
        <v>128</v>
      </c>
    </row>
    <row r="81" spans="1:18" ht="15">
      <c r="A81" s="41" t="s">
        <v>221</v>
      </c>
      <c r="B81" s="42" t="s">
        <v>86</v>
      </c>
      <c r="C81" s="43">
        <v>0</v>
      </c>
      <c r="D81" s="43">
        <v>0</v>
      </c>
      <c r="E81" s="43">
        <v>18</v>
      </c>
      <c r="F81" s="43">
        <v>2712</v>
      </c>
      <c r="G81" s="43">
        <v>2</v>
      </c>
      <c r="H81" s="43">
        <v>10</v>
      </c>
      <c r="I81" s="43">
        <v>2</v>
      </c>
      <c r="J81" s="43">
        <v>267</v>
      </c>
      <c r="K81" s="43">
        <v>0</v>
      </c>
      <c r="L81" s="43">
        <v>0</v>
      </c>
      <c r="M81" s="43">
        <v>2</v>
      </c>
      <c r="N81" s="43">
        <f t="shared" si="3"/>
        <v>10</v>
      </c>
      <c r="O81" s="44">
        <v>0</v>
      </c>
      <c r="P81" s="45">
        <v>0</v>
      </c>
      <c r="Q81" s="44">
        <f t="shared" si="4"/>
        <v>24</v>
      </c>
      <c r="R81" s="45">
        <f t="shared" si="5"/>
        <v>2999</v>
      </c>
    </row>
    <row r="82" spans="1:18" ht="15">
      <c r="A82" s="41" t="s">
        <v>222</v>
      </c>
      <c r="B82" s="42" t="s">
        <v>87</v>
      </c>
      <c r="C82" s="43">
        <v>0</v>
      </c>
      <c r="D82" s="43">
        <v>0</v>
      </c>
      <c r="E82" s="43">
        <v>4</v>
      </c>
      <c r="F82" s="43">
        <v>788</v>
      </c>
      <c r="G82" s="43">
        <v>5</v>
      </c>
      <c r="H82" s="43">
        <v>39</v>
      </c>
      <c r="I82" s="43">
        <v>1</v>
      </c>
      <c r="J82" s="43">
        <v>57</v>
      </c>
      <c r="K82" s="43">
        <v>0</v>
      </c>
      <c r="L82" s="43">
        <v>0</v>
      </c>
      <c r="M82" s="43">
        <v>0</v>
      </c>
      <c r="N82" s="43">
        <f t="shared" si="3"/>
        <v>0</v>
      </c>
      <c r="O82" s="44">
        <v>0</v>
      </c>
      <c r="P82" s="45">
        <v>0</v>
      </c>
      <c r="Q82" s="44">
        <f t="shared" si="4"/>
        <v>10</v>
      </c>
      <c r="R82" s="45">
        <f t="shared" si="5"/>
        <v>884</v>
      </c>
    </row>
    <row r="83" spans="1:18" ht="15">
      <c r="A83" s="41" t="s">
        <v>223</v>
      </c>
      <c r="B83" s="42" t="s">
        <v>88</v>
      </c>
      <c r="C83" s="43">
        <v>0</v>
      </c>
      <c r="D83" s="43">
        <v>0</v>
      </c>
      <c r="E83" s="43">
        <v>7</v>
      </c>
      <c r="F83" s="43">
        <v>740</v>
      </c>
      <c r="G83" s="43">
        <v>3</v>
      </c>
      <c r="H83" s="43">
        <v>30</v>
      </c>
      <c r="I83" s="43">
        <v>2</v>
      </c>
      <c r="J83" s="43">
        <v>170</v>
      </c>
      <c r="K83" s="43">
        <v>0</v>
      </c>
      <c r="L83" s="43">
        <v>0</v>
      </c>
      <c r="M83" s="43">
        <v>1</v>
      </c>
      <c r="N83" s="43">
        <f t="shared" si="3"/>
        <v>5</v>
      </c>
      <c r="O83" s="44">
        <v>0</v>
      </c>
      <c r="P83" s="45">
        <v>0</v>
      </c>
      <c r="Q83" s="44">
        <f t="shared" si="4"/>
        <v>13</v>
      </c>
      <c r="R83" s="45">
        <f t="shared" si="5"/>
        <v>945</v>
      </c>
    </row>
    <row r="84" spans="1:18" ht="15">
      <c r="A84" s="41" t="s">
        <v>224</v>
      </c>
      <c r="B84" s="42" t="s">
        <v>89</v>
      </c>
      <c r="C84" s="43">
        <v>0</v>
      </c>
      <c r="D84" s="43">
        <v>0</v>
      </c>
      <c r="E84" s="43">
        <v>3</v>
      </c>
      <c r="F84" s="43">
        <v>56</v>
      </c>
      <c r="G84" s="43">
        <v>0</v>
      </c>
      <c r="H84" s="43">
        <v>0</v>
      </c>
      <c r="I84" s="43">
        <v>2</v>
      </c>
      <c r="J84" s="43">
        <v>42</v>
      </c>
      <c r="K84" s="43">
        <v>0</v>
      </c>
      <c r="L84" s="43">
        <v>0</v>
      </c>
      <c r="M84" s="43">
        <v>1</v>
      </c>
      <c r="N84" s="43">
        <f t="shared" si="3"/>
        <v>5</v>
      </c>
      <c r="O84" s="44">
        <v>0</v>
      </c>
      <c r="P84" s="45">
        <v>0</v>
      </c>
      <c r="Q84" s="44">
        <f t="shared" si="4"/>
        <v>6</v>
      </c>
      <c r="R84" s="45">
        <f t="shared" si="5"/>
        <v>103</v>
      </c>
    </row>
    <row r="85" spans="1:18" ht="15">
      <c r="A85" s="41" t="s">
        <v>225</v>
      </c>
      <c r="B85" s="42" t="s">
        <v>90</v>
      </c>
      <c r="C85" s="43">
        <v>0</v>
      </c>
      <c r="D85" s="43">
        <v>0</v>
      </c>
      <c r="E85" s="43">
        <v>7</v>
      </c>
      <c r="F85" s="43">
        <v>429</v>
      </c>
      <c r="G85" s="43">
        <v>2</v>
      </c>
      <c r="H85" s="43">
        <v>24</v>
      </c>
      <c r="I85" s="43">
        <v>6</v>
      </c>
      <c r="J85" s="43">
        <v>445</v>
      </c>
      <c r="K85" s="43">
        <v>0</v>
      </c>
      <c r="L85" s="43">
        <v>0</v>
      </c>
      <c r="M85" s="43">
        <v>0</v>
      </c>
      <c r="N85" s="43">
        <f t="shared" si="3"/>
        <v>0</v>
      </c>
      <c r="O85" s="44">
        <v>0</v>
      </c>
      <c r="P85" s="45">
        <v>0</v>
      </c>
      <c r="Q85" s="44">
        <f t="shared" si="4"/>
        <v>15</v>
      </c>
      <c r="R85" s="45">
        <f t="shared" si="5"/>
        <v>898</v>
      </c>
    </row>
    <row r="86" spans="1:18" ht="15">
      <c r="A86" s="41" t="s">
        <v>226</v>
      </c>
      <c r="B86" s="42" t="s">
        <v>91</v>
      </c>
      <c r="C86" s="43">
        <v>0</v>
      </c>
      <c r="D86" s="43">
        <v>0</v>
      </c>
      <c r="E86" s="43">
        <v>3</v>
      </c>
      <c r="F86" s="43">
        <v>158</v>
      </c>
      <c r="G86" s="43">
        <v>4</v>
      </c>
      <c r="H86" s="43">
        <v>46</v>
      </c>
      <c r="I86" s="43">
        <v>2</v>
      </c>
      <c r="J86" s="43">
        <v>106</v>
      </c>
      <c r="K86" s="43">
        <v>0</v>
      </c>
      <c r="L86" s="43">
        <v>0</v>
      </c>
      <c r="M86" s="43">
        <v>0</v>
      </c>
      <c r="N86" s="43">
        <f t="shared" si="3"/>
        <v>0</v>
      </c>
      <c r="O86" s="44">
        <v>0</v>
      </c>
      <c r="P86" s="45">
        <v>0</v>
      </c>
      <c r="Q86" s="44">
        <f t="shared" si="4"/>
        <v>9</v>
      </c>
      <c r="R86" s="45">
        <f t="shared" si="5"/>
        <v>310</v>
      </c>
    </row>
    <row r="87" spans="1:18" ht="15">
      <c r="A87" s="41" t="s">
        <v>227</v>
      </c>
      <c r="B87" s="42" t="s">
        <v>92</v>
      </c>
      <c r="C87" s="43">
        <v>0</v>
      </c>
      <c r="D87" s="43">
        <v>0</v>
      </c>
      <c r="E87" s="43">
        <v>30</v>
      </c>
      <c r="F87" s="43">
        <v>2519</v>
      </c>
      <c r="G87" s="43">
        <v>10</v>
      </c>
      <c r="H87" s="43">
        <v>120</v>
      </c>
      <c r="I87" s="43">
        <v>10</v>
      </c>
      <c r="J87" s="43">
        <v>341</v>
      </c>
      <c r="K87" s="43">
        <v>0</v>
      </c>
      <c r="L87" s="43">
        <v>0</v>
      </c>
      <c r="M87" s="43">
        <v>2</v>
      </c>
      <c r="N87" s="43">
        <f t="shared" si="3"/>
        <v>10</v>
      </c>
      <c r="O87" s="44">
        <v>0</v>
      </c>
      <c r="P87" s="45">
        <v>0</v>
      </c>
      <c r="Q87" s="44">
        <f t="shared" si="4"/>
        <v>52</v>
      </c>
      <c r="R87" s="45">
        <f t="shared" si="5"/>
        <v>2990</v>
      </c>
    </row>
    <row r="88" spans="1:18" ht="15">
      <c r="A88" s="41" t="s">
        <v>228</v>
      </c>
      <c r="B88" s="42" t="s">
        <v>93</v>
      </c>
      <c r="C88" s="43">
        <v>0</v>
      </c>
      <c r="D88" s="43">
        <v>0</v>
      </c>
      <c r="E88" s="43">
        <v>7</v>
      </c>
      <c r="F88" s="43">
        <v>393</v>
      </c>
      <c r="G88" s="43">
        <v>1</v>
      </c>
      <c r="H88" s="43">
        <v>12</v>
      </c>
      <c r="I88" s="43">
        <v>2</v>
      </c>
      <c r="J88" s="43">
        <v>95</v>
      </c>
      <c r="K88" s="43">
        <v>0</v>
      </c>
      <c r="L88" s="43">
        <v>0</v>
      </c>
      <c r="M88" s="43">
        <v>0</v>
      </c>
      <c r="N88" s="43">
        <f t="shared" si="3"/>
        <v>0</v>
      </c>
      <c r="O88" s="44">
        <v>0</v>
      </c>
      <c r="P88" s="45">
        <v>0</v>
      </c>
      <c r="Q88" s="44">
        <f t="shared" si="4"/>
        <v>10</v>
      </c>
      <c r="R88" s="45">
        <f t="shared" si="5"/>
        <v>500</v>
      </c>
    </row>
    <row r="89" spans="1:18" ht="15">
      <c r="A89" s="41" t="s">
        <v>229</v>
      </c>
      <c r="B89" s="42" t="s">
        <v>94</v>
      </c>
      <c r="C89" s="43">
        <v>0</v>
      </c>
      <c r="D89" s="43">
        <v>0</v>
      </c>
      <c r="E89" s="43">
        <v>5</v>
      </c>
      <c r="F89" s="43">
        <v>376</v>
      </c>
      <c r="G89" s="43">
        <v>0</v>
      </c>
      <c r="H89" s="43">
        <v>0</v>
      </c>
      <c r="I89" s="43">
        <v>2</v>
      </c>
      <c r="J89" s="43">
        <v>67</v>
      </c>
      <c r="K89" s="43">
        <v>0</v>
      </c>
      <c r="L89" s="43">
        <v>0</v>
      </c>
      <c r="M89" s="43">
        <v>1</v>
      </c>
      <c r="N89" s="43">
        <f t="shared" si="3"/>
        <v>5</v>
      </c>
      <c r="O89" s="44">
        <v>0</v>
      </c>
      <c r="P89" s="45">
        <v>0</v>
      </c>
      <c r="Q89" s="44">
        <f t="shared" si="4"/>
        <v>8</v>
      </c>
      <c r="R89" s="45">
        <f t="shared" si="5"/>
        <v>448</v>
      </c>
    </row>
    <row r="90" spans="1:18" ht="15">
      <c r="A90" s="41" t="s">
        <v>230</v>
      </c>
      <c r="B90" s="42" t="s">
        <v>95</v>
      </c>
      <c r="C90" s="43">
        <v>0</v>
      </c>
      <c r="D90" s="43">
        <v>0</v>
      </c>
      <c r="E90" s="43">
        <v>68</v>
      </c>
      <c r="F90" s="43">
        <v>7074</v>
      </c>
      <c r="G90" s="43">
        <v>6</v>
      </c>
      <c r="H90" s="43">
        <v>35</v>
      </c>
      <c r="I90" s="43">
        <v>29</v>
      </c>
      <c r="J90" s="43">
        <v>2516</v>
      </c>
      <c r="K90" s="43">
        <v>1</v>
      </c>
      <c r="L90" s="43">
        <v>90</v>
      </c>
      <c r="M90" s="43">
        <v>21</v>
      </c>
      <c r="N90" s="43">
        <f t="shared" si="3"/>
        <v>105</v>
      </c>
      <c r="O90" s="44">
        <v>0</v>
      </c>
      <c r="P90" s="45">
        <v>0</v>
      </c>
      <c r="Q90" s="44">
        <f t="shared" si="4"/>
        <v>125</v>
      </c>
      <c r="R90" s="45">
        <f t="shared" si="5"/>
        <v>9820</v>
      </c>
    </row>
    <row r="91" spans="1:18" ht="15">
      <c r="A91" s="41" t="s">
        <v>231</v>
      </c>
      <c r="B91" s="42" t="s">
        <v>96</v>
      </c>
      <c r="C91" s="43">
        <v>0</v>
      </c>
      <c r="D91" s="43">
        <v>0</v>
      </c>
      <c r="E91" s="43">
        <v>75</v>
      </c>
      <c r="F91" s="43">
        <v>6243</v>
      </c>
      <c r="G91" s="43">
        <v>18</v>
      </c>
      <c r="H91" s="43">
        <v>135</v>
      </c>
      <c r="I91" s="43">
        <v>28</v>
      </c>
      <c r="J91" s="43">
        <v>2587</v>
      </c>
      <c r="K91" s="43">
        <v>5</v>
      </c>
      <c r="L91" s="43">
        <v>957</v>
      </c>
      <c r="M91" s="43">
        <v>104</v>
      </c>
      <c r="N91" s="43">
        <f t="shared" si="3"/>
        <v>520</v>
      </c>
      <c r="O91" s="44">
        <v>0</v>
      </c>
      <c r="P91" s="45">
        <v>0</v>
      </c>
      <c r="Q91" s="44">
        <f t="shared" si="4"/>
        <v>230</v>
      </c>
      <c r="R91" s="45">
        <f t="shared" si="5"/>
        <v>10442</v>
      </c>
    </row>
    <row r="92" spans="1:18" ht="15">
      <c r="A92" s="41" t="s">
        <v>232</v>
      </c>
      <c r="B92" s="42" t="s">
        <v>97</v>
      </c>
      <c r="C92" s="43">
        <v>0</v>
      </c>
      <c r="D92" s="43">
        <v>0</v>
      </c>
      <c r="E92" s="43">
        <v>4</v>
      </c>
      <c r="F92" s="43">
        <v>264</v>
      </c>
      <c r="G92" s="43">
        <v>2</v>
      </c>
      <c r="H92" s="43">
        <v>24</v>
      </c>
      <c r="I92" s="43">
        <v>2</v>
      </c>
      <c r="J92" s="43">
        <v>126</v>
      </c>
      <c r="K92" s="43">
        <v>0</v>
      </c>
      <c r="L92" s="43">
        <v>0</v>
      </c>
      <c r="M92" s="43">
        <v>7</v>
      </c>
      <c r="N92" s="43">
        <f t="shared" si="3"/>
        <v>35</v>
      </c>
      <c r="O92" s="44">
        <v>0</v>
      </c>
      <c r="P92" s="45">
        <v>0</v>
      </c>
      <c r="Q92" s="44">
        <f t="shared" si="4"/>
        <v>15</v>
      </c>
      <c r="R92" s="45">
        <f t="shared" si="5"/>
        <v>449</v>
      </c>
    </row>
    <row r="93" spans="1:18" ht="15" customHeight="1">
      <c r="A93" s="41" t="s">
        <v>233</v>
      </c>
      <c r="B93" s="42" t="s">
        <v>98</v>
      </c>
      <c r="C93" s="43">
        <v>0</v>
      </c>
      <c r="D93" s="43">
        <v>0</v>
      </c>
      <c r="E93" s="43">
        <v>2</v>
      </c>
      <c r="F93" s="43">
        <v>218</v>
      </c>
      <c r="G93" s="43">
        <v>0</v>
      </c>
      <c r="H93" s="43">
        <v>0</v>
      </c>
      <c r="I93" s="43">
        <v>2</v>
      </c>
      <c r="J93" s="43">
        <v>80</v>
      </c>
      <c r="K93" s="43">
        <v>0</v>
      </c>
      <c r="L93" s="43">
        <v>0</v>
      </c>
      <c r="M93" s="43">
        <v>1</v>
      </c>
      <c r="N93" s="43">
        <f t="shared" si="3"/>
        <v>5</v>
      </c>
      <c r="O93" s="44">
        <v>0</v>
      </c>
      <c r="P93" s="45">
        <v>0</v>
      </c>
      <c r="Q93" s="44">
        <f t="shared" si="4"/>
        <v>5</v>
      </c>
      <c r="R93" s="45">
        <f t="shared" si="5"/>
        <v>303</v>
      </c>
    </row>
    <row r="94" spans="1:18" ht="15">
      <c r="A94" s="41" t="s">
        <v>234</v>
      </c>
      <c r="B94" s="42" t="s">
        <v>99</v>
      </c>
      <c r="C94" s="43">
        <v>0</v>
      </c>
      <c r="D94" s="43">
        <v>0</v>
      </c>
      <c r="E94" s="43">
        <v>5</v>
      </c>
      <c r="F94" s="43">
        <v>133</v>
      </c>
      <c r="G94" s="43">
        <v>0</v>
      </c>
      <c r="H94" s="43">
        <v>0</v>
      </c>
      <c r="I94" s="43">
        <v>1</v>
      </c>
      <c r="J94" s="43">
        <v>28</v>
      </c>
      <c r="K94" s="43">
        <v>0</v>
      </c>
      <c r="L94" s="43">
        <v>0</v>
      </c>
      <c r="M94" s="43">
        <v>0</v>
      </c>
      <c r="N94" s="43">
        <f t="shared" si="3"/>
        <v>0</v>
      </c>
      <c r="O94" s="44">
        <v>0</v>
      </c>
      <c r="P94" s="45">
        <v>0</v>
      </c>
      <c r="Q94" s="44">
        <f t="shared" si="4"/>
        <v>6</v>
      </c>
      <c r="R94" s="45">
        <f t="shared" si="5"/>
        <v>161</v>
      </c>
    </row>
    <row r="95" spans="1:18" ht="15">
      <c r="A95" s="41" t="s">
        <v>235</v>
      </c>
      <c r="B95" s="42" t="s">
        <v>100</v>
      </c>
      <c r="C95" s="43">
        <v>0</v>
      </c>
      <c r="D95" s="43">
        <v>0</v>
      </c>
      <c r="E95" s="43">
        <v>4</v>
      </c>
      <c r="F95" s="43">
        <v>265</v>
      </c>
      <c r="G95" s="43">
        <v>0</v>
      </c>
      <c r="H95" s="43">
        <v>0</v>
      </c>
      <c r="I95" s="43">
        <v>1</v>
      </c>
      <c r="J95" s="43">
        <v>29</v>
      </c>
      <c r="K95" s="43">
        <v>0</v>
      </c>
      <c r="L95" s="43">
        <v>0</v>
      </c>
      <c r="M95" s="43">
        <v>0</v>
      </c>
      <c r="N95" s="43">
        <f t="shared" si="3"/>
        <v>0</v>
      </c>
      <c r="O95" s="44">
        <v>0</v>
      </c>
      <c r="P95" s="45">
        <v>0</v>
      </c>
      <c r="Q95" s="44">
        <f t="shared" si="4"/>
        <v>5</v>
      </c>
      <c r="R95" s="45">
        <f t="shared" si="5"/>
        <v>294</v>
      </c>
    </row>
    <row r="96" spans="1:18" ht="15">
      <c r="A96" s="41" t="s">
        <v>236</v>
      </c>
      <c r="B96" s="42" t="s">
        <v>101</v>
      </c>
      <c r="C96" s="43">
        <v>0</v>
      </c>
      <c r="D96" s="43">
        <v>0</v>
      </c>
      <c r="E96" s="43">
        <v>11</v>
      </c>
      <c r="F96" s="43">
        <v>572</v>
      </c>
      <c r="G96" s="43">
        <v>11</v>
      </c>
      <c r="H96" s="43">
        <v>124</v>
      </c>
      <c r="I96" s="43">
        <v>3</v>
      </c>
      <c r="J96" s="43">
        <v>119</v>
      </c>
      <c r="K96" s="43">
        <v>0</v>
      </c>
      <c r="L96" s="43">
        <v>0</v>
      </c>
      <c r="M96" s="43">
        <v>4</v>
      </c>
      <c r="N96" s="43">
        <f t="shared" si="3"/>
        <v>20</v>
      </c>
      <c r="O96" s="44">
        <v>0</v>
      </c>
      <c r="P96" s="45">
        <v>0</v>
      </c>
      <c r="Q96" s="44">
        <f t="shared" si="4"/>
        <v>29</v>
      </c>
      <c r="R96" s="45">
        <f t="shared" si="5"/>
        <v>835</v>
      </c>
    </row>
    <row r="97" spans="1:18" ht="15">
      <c r="A97" s="41" t="s">
        <v>237</v>
      </c>
      <c r="B97" s="42" t="s">
        <v>102</v>
      </c>
      <c r="C97" s="43">
        <v>0</v>
      </c>
      <c r="D97" s="43">
        <v>0</v>
      </c>
      <c r="E97" s="43">
        <v>2</v>
      </c>
      <c r="F97" s="43">
        <v>80</v>
      </c>
      <c r="G97" s="43">
        <v>3</v>
      </c>
      <c r="H97" s="43">
        <v>36</v>
      </c>
      <c r="I97" s="43">
        <v>3</v>
      </c>
      <c r="J97" s="43">
        <v>134</v>
      </c>
      <c r="K97" s="43">
        <v>0</v>
      </c>
      <c r="L97" s="43">
        <v>0</v>
      </c>
      <c r="M97" s="43">
        <v>2</v>
      </c>
      <c r="N97" s="43">
        <f t="shared" si="3"/>
        <v>10</v>
      </c>
      <c r="O97" s="44">
        <v>0</v>
      </c>
      <c r="P97" s="45">
        <v>0</v>
      </c>
      <c r="Q97" s="44">
        <f t="shared" si="4"/>
        <v>10</v>
      </c>
      <c r="R97" s="45">
        <f t="shared" si="5"/>
        <v>260</v>
      </c>
    </row>
    <row r="98" spans="1:18" ht="15">
      <c r="A98" s="41" t="s">
        <v>238</v>
      </c>
      <c r="B98" s="42" t="s">
        <v>103</v>
      </c>
      <c r="C98" s="43">
        <v>0</v>
      </c>
      <c r="D98" s="43">
        <v>0</v>
      </c>
      <c r="E98" s="43">
        <v>4</v>
      </c>
      <c r="F98" s="43">
        <v>125</v>
      </c>
      <c r="G98" s="43">
        <v>5</v>
      </c>
      <c r="H98" s="43">
        <v>56</v>
      </c>
      <c r="I98" s="43">
        <v>0</v>
      </c>
      <c r="J98" s="43">
        <v>0</v>
      </c>
      <c r="K98" s="43">
        <v>0</v>
      </c>
      <c r="L98" s="43">
        <v>0</v>
      </c>
      <c r="M98" s="43">
        <v>0</v>
      </c>
      <c r="N98" s="43">
        <f t="shared" si="3"/>
        <v>0</v>
      </c>
      <c r="O98" s="44">
        <v>0</v>
      </c>
      <c r="P98" s="45">
        <v>0</v>
      </c>
      <c r="Q98" s="44">
        <f t="shared" si="4"/>
        <v>9</v>
      </c>
      <c r="R98" s="45">
        <f t="shared" si="5"/>
        <v>181</v>
      </c>
    </row>
    <row r="99" spans="1:18" ht="15">
      <c r="A99" s="41" t="s">
        <v>239</v>
      </c>
      <c r="B99" s="42" t="s">
        <v>104</v>
      </c>
      <c r="C99" s="43">
        <v>0</v>
      </c>
      <c r="D99" s="43">
        <v>0</v>
      </c>
      <c r="E99" s="43">
        <v>14</v>
      </c>
      <c r="F99" s="43">
        <v>1044</v>
      </c>
      <c r="G99" s="43">
        <v>9</v>
      </c>
      <c r="H99" s="43">
        <v>85</v>
      </c>
      <c r="I99" s="43">
        <v>9</v>
      </c>
      <c r="J99" s="43">
        <v>755</v>
      </c>
      <c r="K99" s="43">
        <v>0</v>
      </c>
      <c r="L99" s="43">
        <v>0</v>
      </c>
      <c r="M99" s="43">
        <v>13</v>
      </c>
      <c r="N99" s="43">
        <f t="shared" si="3"/>
        <v>65</v>
      </c>
      <c r="O99" s="44">
        <v>0</v>
      </c>
      <c r="P99" s="45">
        <v>0</v>
      </c>
      <c r="Q99" s="44">
        <f t="shared" si="4"/>
        <v>45</v>
      </c>
      <c r="R99" s="45">
        <f t="shared" si="5"/>
        <v>1949</v>
      </c>
    </row>
    <row r="100" spans="1:18" ht="15">
      <c r="A100" s="41" t="s">
        <v>240</v>
      </c>
      <c r="B100" s="42" t="s">
        <v>105</v>
      </c>
      <c r="C100" s="43">
        <v>0</v>
      </c>
      <c r="D100" s="43">
        <v>0</v>
      </c>
      <c r="E100" s="43">
        <v>11</v>
      </c>
      <c r="F100" s="43">
        <v>522</v>
      </c>
      <c r="G100" s="43">
        <v>6</v>
      </c>
      <c r="H100" s="43">
        <v>72</v>
      </c>
      <c r="I100" s="43">
        <v>1</v>
      </c>
      <c r="J100" s="43">
        <v>50</v>
      </c>
      <c r="K100" s="43">
        <v>0</v>
      </c>
      <c r="L100" s="43">
        <v>0</v>
      </c>
      <c r="M100" s="43">
        <v>1</v>
      </c>
      <c r="N100" s="43">
        <f t="shared" si="3"/>
        <v>5</v>
      </c>
      <c r="O100" s="44">
        <v>0</v>
      </c>
      <c r="P100" s="45">
        <v>0</v>
      </c>
      <c r="Q100" s="44">
        <f t="shared" si="4"/>
        <v>19</v>
      </c>
      <c r="R100" s="45">
        <f t="shared" si="5"/>
        <v>649</v>
      </c>
    </row>
    <row r="101" spans="1:18" ht="15">
      <c r="A101" s="41" t="s">
        <v>241</v>
      </c>
      <c r="B101" s="42" t="s">
        <v>106</v>
      </c>
      <c r="C101" s="43">
        <v>0</v>
      </c>
      <c r="D101" s="43">
        <v>0</v>
      </c>
      <c r="E101" s="43">
        <v>3</v>
      </c>
      <c r="F101" s="43">
        <v>302</v>
      </c>
      <c r="G101" s="43">
        <v>0</v>
      </c>
      <c r="H101" s="43">
        <v>0</v>
      </c>
      <c r="I101" s="43">
        <v>2</v>
      </c>
      <c r="J101" s="43">
        <v>165</v>
      </c>
      <c r="K101" s="43">
        <v>0</v>
      </c>
      <c r="L101" s="43">
        <v>0</v>
      </c>
      <c r="M101" s="43">
        <v>0</v>
      </c>
      <c r="N101" s="43">
        <f t="shared" si="3"/>
        <v>0</v>
      </c>
      <c r="O101" s="44">
        <v>0</v>
      </c>
      <c r="P101" s="45">
        <v>0</v>
      </c>
      <c r="Q101" s="44">
        <f t="shared" si="4"/>
        <v>5</v>
      </c>
      <c r="R101" s="45">
        <f t="shared" si="5"/>
        <v>467</v>
      </c>
    </row>
    <row r="102" spans="1:18" ht="15">
      <c r="A102" s="41" t="s">
        <v>242</v>
      </c>
      <c r="B102" s="42" t="s">
        <v>107</v>
      </c>
      <c r="C102" s="43">
        <v>0</v>
      </c>
      <c r="D102" s="43">
        <v>0</v>
      </c>
      <c r="E102" s="43">
        <v>28</v>
      </c>
      <c r="F102" s="43">
        <v>2469</v>
      </c>
      <c r="G102" s="43">
        <v>15</v>
      </c>
      <c r="H102" s="43">
        <v>170</v>
      </c>
      <c r="I102" s="43">
        <v>17</v>
      </c>
      <c r="J102" s="43">
        <v>1091</v>
      </c>
      <c r="K102" s="43">
        <v>0</v>
      </c>
      <c r="L102" s="43">
        <v>0</v>
      </c>
      <c r="M102" s="43">
        <v>48</v>
      </c>
      <c r="N102" s="43">
        <f t="shared" si="3"/>
        <v>240</v>
      </c>
      <c r="O102" s="44">
        <v>0</v>
      </c>
      <c r="P102" s="45">
        <v>0</v>
      </c>
      <c r="Q102" s="44">
        <f t="shared" si="4"/>
        <v>108</v>
      </c>
      <c r="R102" s="45">
        <f t="shared" si="5"/>
        <v>3970</v>
      </c>
    </row>
    <row r="103" spans="1:18" ht="15">
      <c r="A103" s="41" t="s">
        <v>243</v>
      </c>
      <c r="B103" s="42" t="s">
        <v>108</v>
      </c>
      <c r="C103" s="43">
        <v>0</v>
      </c>
      <c r="D103" s="43">
        <v>0</v>
      </c>
      <c r="E103" s="43">
        <v>6</v>
      </c>
      <c r="F103" s="43">
        <v>725</v>
      </c>
      <c r="G103" s="43">
        <v>2</v>
      </c>
      <c r="H103" s="43">
        <v>24</v>
      </c>
      <c r="I103" s="43">
        <v>4</v>
      </c>
      <c r="J103" s="43">
        <v>327</v>
      </c>
      <c r="K103" s="43">
        <v>0</v>
      </c>
      <c r="L103" s="43">
        <v>0</v>
      </c>
      <c r="M103" s="43">
        <v>0</v>
      </c>
      <c r="N103" s="43">
        <f t="shared" si="3"/>
        <v>0</v>
      </c>
      <c r="O103" s="44">
        <v>0</v>
      </c>
      <c r="P103" s="45">
        <v>0</v>
      </c>
      <c r="Q103" s="44">
        <f t="shared" si="4"/>
        <v>12</v>
      </c>
      <c r="R103" s="45">
        <f t="shared" si="5"/>
        <v>1076</v>
      </c>
    </row>
    <row r="104" spans="1:18" ht="15">
      <c r="A104" s="41" t="s">
        <v>244</v>
      </c>
      <c r="B104" s="42" t="s">
        <v>109</v>
      </c>
      <c r="C104" s="43">
        <v>0</v>
      </c>
      <c r="D104" s="43">
        <v>0</v>
      </c>
      <c r="E104" s="43">
        <v>6</v>
      </c>
      <c r="F104" s="43">
        <v>384</v>
      </c>
      <c r="G104" s="43">
        <v>1</v>
      </c>
      <c r="H104" s="43">
        <v>10</v>
      </c>
      <c r="I104" s="43">
        <v>2</v>
      </c>
      <c r="J104" s="43">
        <v>102</v>
      </c>
      <c r="K104" s="43">
        <v>0</v>
      </c>
      <c r="L104" s="43">
        <v>0</v>
      </c>
      <c r="M104" s="43">
        <v>0</v>
      </c>
      <c r="N104" s="43">
        <f t="shared" si="3"/>
        <v>0</v>
      </c>
      <c r="O104" s="44">
        <v>0</v>
      </c>
      <c r="P104" s="45">
        <v>0</v>
      </c>
      <c r="Q104" s="44">
        <f t="shared" si="4"/>
        <v>9</v>
      </c>
      <c r="R104" s="45">
        <f t="shared" si="5"/>
        <v>496</v>
      </c>
    </row>
    <row r="105" spans="1:18" ht="15">
      <c r="A105" s="41" t="s">
        <v>245</v>
      </c>
      <c r="B105" s="42" t="s">
        <v>110</v>
      </c>
      <c r="C105" s="43">
        <v>0</v>
      </c>
      <c r="D105" s="43">
        <v>0</v>
      </c>
      <c r="E105" s="43">
        <v>6</v>
      </c>
      <c r="F105" s="43">
        <v>620</v>
      </c>
      <c r="G105" s="43">
        <v>1</v>
      </c>
      <c r="H105" s="43">
        <v>12</v>
      </c>
      <c r="I105" s="43">
        <v>5</v>
      </c>
      <c r="J105" s="43">
        <v>249</v>
      </c>
      <c r="K105" s="43">
        <v>0</v>
      </c>
      <c r="L105" s="43">
        <v>0</v>
      </c>
      <c r="M105" s="43">
        <v>1</v>
      </c>
      <c r="N105" s="43">
        <f t="shared" si="3"/>
        <v>5</v>
      </c>
      <c r="O105" s="44">
        <v>0</v>
      </c>
      <c r="P105" s="45">
        <v>0</v>
      </c>
      <c r="Q105" s="44">
        <f t="shared" si="4"/>
        <v>13</v>
      </c>
      <c r="R105" s="45">
        <f t="shared" si="5"/>
        <v>886</v>
      </c>
    </row>
    <row r="106" spans="1:18" ht="15">
      <c r="A106" s="41" t="s">
        <v>246</v>
      </c>
      <c r="B106" s="42" t="s">
        <v>111</v>
      </c>
      <c r="C106" s="43">
        <v>0</v>
      </c>
      <c r="D106" s="43">
        <v>0</v>
      </c>
      <c r="E106" s="43">
        <v>132</v>
      </c>
      <c r="F106" s="43">
        <v>15052</v>
      </c>
      <c r="G106" s="43">
        <v>157</v>
      </c>
      <c r="H106" s="43">
        <v>1529</v>
      </c>
      <c r="I106" s="43">
        <v>43</v>
      </c>
      <c r="J106" s="43">
        <v>3968</v>
      </c>
      <c r="K106" s="43">
        <v>0</v>
      </c>
      <c r="L106" s="43">
        <v>0</v>
      </c>
      <c r="M106" s="43">
        <v>77</v>
      </c>
      <c r="N106" s="43">
        <f t="shared" si="3"/>
        <v>385</v>
      </c>
      <c r="O106" s="44">
        <v>0</v>
      </c>
      <c r="P106" s="45">
        <v>0</v>
      </c>
      <c r="Q106" s="44">
        <f t="shared" si="4"/>
        <v>409</v>
      </c>
      <c r="R106" s="45">
        <f t="shared" si="5"/>
        <v>20934</v>
      </c>
    </row>
    <row r="107" spans="1:18" ht="15">
      <c r="A107" s="41" t="s">
        <v>247</v>
      </c>
      <c r="B107" s="42" t="s">
        <v>112</v>
      </c>
      <c r="C107" s="43">
        <v>0</v>
      </c>
      <c r="D107" s="43">
        <v>0</v>
      </c>
      <c r="E107" s="43">
        <v>6</v>
      </c>
      <c r="F107" s="43">
        <v>526</v>
      </c>
      <c r="G107" s="43">
        <v>5</v>
      </c>
      <c r="H107" s="43">
        <v>60</v>
      </c>
      <c r="I107" s="43">
        <v>2</v>
      </c>
      <c r="J107" s="43">
        <v>115</v>
      </c>
      <c r="K107" s="43">
        <v>0</v>
      </c>
      <c r="L107" s="43">
        <v>0</v>
      </c>
      <c r="M107" s="43">
        <v>0</v>
      </c>
      <c r="N107" s="43">
        <f t="shared" si="3"/>
        <v>0</v>
      </c>
      <c r="O107" s="44">
        <v>0</v>
      </c>
      <c r="P107" s="45">
        <v>0</v>
      </c>
      <c r="Q107" s="44">
        <f t="shared" si="4"/>
        <v>13</v>
      </c>
      <c r="R107" s="45">
        <f t="shared" si="5"/>
        <v>701</v>
      </c>
    </row>
    <row r="108" spans="1:18" ht="15">
      <c r="A108" s="41" t="s">
        <v>248</v>
      </c>
      <c r="B108" s="42" t="s">
        <v>113</v>
      </c>
      <c r="C108" s="43">
        <v>0</v>
      </c>
      <c r="D108" s="43">
        <v>0</v>
      </c>
      <c r="E108" s="43">
        <v>3</v>
      </c>
      <c r="F108" s="43">
        <v>242</v>
      </c>
      <c r="G108" s="43">
        <v>1</v>
      </c>
      <c r="H108" s="43">
        <v>12</v>
      </c>
      <c r="I108" s="43">
        <v>1</v>
      </c>
      <c r="J108" s="43">
        <v>142</v>
      </c>
      <c r="K108" s="43">
        <v>0</v>
      </c>
      <c r="L108" s="43">
        <v>0</v>
      </c>
      <c r="M108" s="43">
        <v>0</v>
      </c>
      <c r="N108" s="43">
        <f t="shared" si="3"/>
        <v>0</v>
      </c>
      <c r="O108" s="44">
        <v>0</v>
      </c>
      <c r="P108" s="45">
        <v>0</v>
      </c>
      <c r="Q108" s="44">
        <f t="shared" si="4"/>
        <v>5</v>
      </c>
      <c r="R108" s="45">
        <f t="shared" si="5"/>
        <v>396</v>
      </c>
    </row>
    <row r="109" spans="1:18" ht="15">
      <c r="A109" s="41" t="s">
        <v>249</v>
      </c>
      <c r="B109" s="42" t="s">
        <v>114</v>
      </c>
      <c r="C109" s="43">
        <v>0</v>
      </c>
      <c r="D109" s="43">
        <v>0</v>
      </c>
      <c r="E109" s="43">
        <v>4</v>
      </c>
      <c r="F109" s="43">
        <v>172</v>
      </c>
      <c r="G109" s="43">
        <v>2</v>
      </c>
      <c r="H109" s="43">
        <v>24</v>
      </c>
      <c r="I109" s="43">
        <v>0</v>
      </c>
      <c r="J109" s="43">
        <v>0</v>
      </c>
      <c r="K109" s="43">
        <v>0</v>
      </c>
      <c r="L109" s="43">
        <v>0</v>
      </c>
      <c r="M109" s="43">
        <v>0</v>
      </c>
      <c r="N109" s="43">
        <f t="shared" si="3"/>
        <v>0</v>
      </c>
      <c r="O109" s="44">
        <v>0</v>
      </c>
      <c r="P109" s="45">
        <v>0</v>
      </c>
      <c r="Q109" s="44">
        <f t="shared" si="4"/>
        <v>6</v>
      </c>
      <c r="R109" s="45">
        <f t="shared" si="5"/>
        <v>196</v>
      </c>
    </row>
    <row r="110" spans="1:18" ht="15">
      <c r="A110" s="41" t="s">
        <v>442</v>
      </c>
      <c r="B110" s="42" t="s">
        <v>115</v>
      </c>
      <c r="C110" s="43">
        <v>0</v>
      </c>
      <c r="D110" s="43">
        <v>0</v>
      </c>
      <c r="E110" s="43">
        <v>4</v>
      </c>
      <c r="F110" s="43">
        <v>274</v>
      </c>
      <c r="G110" s="43">
        <v>1</v>
      </c>
      <c r="H110" s="43">
        <v>12</v>
      </c>
      <c r="I110" s="43">
        <v>0</v>
      </c>
      <c r="J110" s="43">
        <v>0</v>
      </c>
      <c r="K110" s="43">
        <v>1</v>
      </c>
      <c r="L110" s="43">
        <v>165</v>
      </c>
      <c r="M110" s="43">
        <v>0</v>
      </c>
      <c r="N110" s="43">
        <f t="shared" si="3"/>
        <v>0</v>
      </c>
      <c r="O110" s="44">
        <v>0</v>
      </c>
      <c r="P110" s="45">
        <v>0</v>
      </c>
      <c r="Q110" s="44">
        <f t="shared" si="4"/>
        <v>6</v>
      </c>
      <c r="R110" s="45">
        <f t="shared" si="5"/>
        <v>451</v>
      </c>
    </row>
    <row r="111" spans="1:18" ht="15">
      <c r="A111" s="41" t="s">
        <v>250</v>
      </c>
      <c r="B111" s="42" t="s">
        <v>116</v>
      </c>
      <c r="C111" s="43">
        <v>0</v>
      </c>
      <c r="D111" s="43">
        <v>0</v>
      </c>
      <c r="E111" s="43">
        <v>75</v>
      </c>
      <c r="F111" s="43">
        <v>6519</v>
      </c>
      <c r="G111" s="43">
        <v>22</v>
      </c>
      <c r="H111" s="43">
        <v>216</v>
      </c>
      <c r="I111" s="43">
        <v>45</v>
      </c>
      <c r="J111" s="43">
        <v>4174</v>
      </c>
      <c r="K111" s="43">
        <v>1</v>
      </c>
      <c r="L111" s="43">
        <v>250</v>
      </c>
      <c r="M111" s="43">
        <v>35</v>
      </c>
      <c r="N111" s="43">
        <f t="shared" si="3"/>
        <v>175</v>
      </c>
      <c r="O111" s="44">
        <v>0</v>
      </c>
      <c r="P111" s="45">
        <v>0</v>
      </c>
      <c r="Q111" s="44">
        <f t="shared" si="4"/>
        <v>178</v>
      </c>
      <c r="R111" s="45">
        <f t="shared" si="5"/>
        <v>11334</v>
      </c>
    </row>
    <row r="112" spans="1:18" ht="15">
      <c r="A112" s="41" t="s">
        <v>251</v>
      </c>
      <c r="B112" s="42" t="s">
        <v>117</v>
      </c>
      <c r="C112" s="43">
        <v>0</v>
      </c>
      <c r="D112" s="43">
        <v>0</v>
      </c>
      <c r="E112" s="43">
        <v>17</v>
      </c>
      <c r="F112" s="43">
        <v>2097</v>
      </c>
      <c r="G112" s="43">
        <v>5</v>
      </c>
      <c r="H112" s="43">
        <v>60</v>
      </c>
      <c r="I112" s="43">
        <v>10</v>
      </c>
      <c r="J112" s="43">
        <v>1012</v>
      </c>
      <c r="K112" s="43">
        <v>0</v>
      </c>
      <c r="L112" s="43">
        <v>0</v>
      </c>
      <c r="M112" s="43">
        <v>2</v>
      </c>
      <c r="N112" s="43">
        <f t="shared" si="3"/>
        <v>10</v>
      </c>
      <c r="O112" s="44">
        <v>0</v>
      </c>
      <c r="P112" s="45">
        <v>0</v>
      </c>
      <c r="Q112" s="44">
        <f t="shared" si="4"/>
        <v>34</v>
      </c>
      <c r="R112" s="45">
        <f t="shared" si="5"/>
        <v>3179</v>
      </c>
    </row>
    <row r="113" spans="1:18" ht="15">
      <c r="A113" s="41" t="s">
        <v>252</v>
      </c>
      <c r="B113" s="42" t="s">
        <v>118</v>
      </c>
      <c r="C113" s="43">
        <v>0</v>
      </c>
      <c r="D113" s="43">
        <v>0</v>
      </c>
      <c r="E113" s="43">
        <v>37</v>
      </c>
      <c r="F113" s="43">
        <v>3214</v>
      </c>
      <c r="G113" s="43">
        <v>11</v>
      </c>
      <c r="H113" s="43">
        <v>120</v>
      </c>
      <c r="I113" s="43">
        <v>19</v>
      </c>
      <c r="J113" s="43">
        <v>1374</v>
      </c>
      <c r="K113" s="43">
        <v>3</v>
      </c>
      <c r="L113" s="43">
        <v>521</v>
      </c>
      <c r="M113" s="43">
        <v>13</v>
      </c>
      <c r="N113" s="43">
        <f t="shared" si="3"/>
        <v>65</v>
      </c>
      <c r="O113" s="44">
        <v>0</v>
      </c>
      <c r="P113" s="45">
        <v>0</v>
      </c>
      <c r="Q113" s="44">
        <f t="shared" si="4"/>
        <v>83</v>
      </c>
      <c r="R113" s="45">
        <f t="shared" si="5"/>
        <v>5294</v>
      </c>
    </row>
    <row r="114" spans="1:18" ht="15">
      <c r="A114" s="41" t="s">
        <v>253</v>
      </c>
      <c r="B114" s="42" t="s">
        <v>119</v>
      </c>
      <c r="C114" s="43">
        <v>0</v>
      </c>
      <c r="D114" s="43">
        <v>0</v>
      </c>
      <c r="E114" s="43">
        <v>2</v>
      </c>
      <c r="F114" s="43">
        <v>48</v>
      </c>
      <c r="G114" s="43">
        <v>0</v>
      </c>
      <c r="H114" s="43">
        <v>0</v>
      </c>
      <c r="I114" s="43">
        <v>0</v>
      </c>
      <c r="J114" s="43">
        <v>0</v>
      </c>
      <c r="K114" s="43">
        <v>0</v>
      </c>
      <c r="L114" s="43">
        <v>0</v>
      </c>
      <c r="M114" s="43">
        <v>0</v>
      </c>
      <c r="N114" s="43">
        <f t="shared" si="3"/>
        <v>0</v>
      </c>
      <c r="O114" s="44">
        <v>0</v>
      </c>
      <c r="P114" s="45">
        <v>0</v>
      </c>
      <c r="Q114" s="44">
        <f t="shared" si="4"/>
        <v>2</v>
      </c>
      <c r="R114" s="45">
        <f t="shared" si="5"/>
        <v>48</v>
      </c>
    </row>
    <row r="115" spans="1:18" ht="15">
      <c r="A115" s="41" t="s">
        <v>254</v>
      </c>
      <c r="B115" s="42" t="s">
        <v>120</v>
      </c>
      <c r="C115" s="43">
        <v>0</v>
      </c>
      <c r="D115" s="43">
        <v>0</v>
      </c>
      <c r="E115" s="43">
        <v>14</v>
      </c>
      <c r="F115" s="43">
        <v>873</v>
      </c>
      <c r="G115" s="43">
        <v>4</v>
      </c>
      <c r="H115" s="43">
        <v>48</v>
      </c>
      <c r="I115" s="43">
        <v>12</v>
      </c>
      <c r="J115" s="43">
        <v>744</v>
      </c>
      <c r="K115" s="43">
        <v>0</v>
      </c>
      <c r="L115" s="43">
        <v>0</v>
      </c>
      <c r="M115" s="43">
        <v>0</v>
      </c>
      <c r="N115" s="43">
        <f t="shared" si="3"/>
        <v>0</v>
      </c>
      <c r="O115" s="44">
        <v>0</v>
      </c>
      <c r="P115" s="45">
        <v>0</v>
      </c>
      <c r="Q115" s="44">
        <f t="shared" si="4"/>
        <v>30</v>
      </c>
      <c r="R115" s="45">
        <f t="shared" si="5"/>
        <v>1665</v>
      </c>
    </row>
    <row r="116" spans="1:18" ht="15">
      <c r="A116" s="41" t="s">
        <v>255</v>
      </c>
      <c r="B116" s="42" t="s">
        <v>121</v>
      </c>
      <c r="C116" s="43">
        <v>0</v>
      </c>
      <c r="D116" s="43">
        <v>0</v>
      </c>
      <c r="E116" s="43">
        <v>4</v>
      </c>
      <c r="F116" s="43">
        <v>111</v>
      </c>
      <c r="G116" s="43">
        <v>3</v>
      </c>
      <c r="H116" s="43">
        <v>36</v>
      </c>
      <c r="I116" s="43">
        <v>3</v>
      </c>
      <c r="J116" s="43">
        <v>80</v>
      </c>
      <c r="K116" s="43">
        <v>0</v>
      </c>
      <c r="L116" s="43">
        <v>0</v>
      </c>
      <c r="M116" s="43">
        <v>1</v>
      </c>
      <c r="N116" s="43">
        <f t="shared" si="3"/>
        <v>5</v>
      </c>
      <c r="O116" s="44">
        <v>0</v>
      </c>
      <c r="P116" s="45">
        <v>0</v>
      </c>
      <c r="Q116" s="44">
        <f t="shared" si="4"/>
        <v>11</v>
      </c>
      <c r="R116" s="45">
        <f t="shared" si="5"/>
        <v>232</v>
      </c>
    </row>
    <row r="117" spans="1:18" ht="15">
      <c r="A117" s="41" t="s">
        <v>256</v>
      </c>
      <c r="B117" s="42" t="s">
        <v>122</v>
      </c>
      <c r="C117" s="43">
        <v>0</v>
      </c>
      <c r="D117" s="43">
        <v>0</v>
      </c>
      <c r="E117" s="43">
        <v>11</v>
      </c>
      <c r="F117" s="43">
        <v>1226</v>
      </c>
      <c r="G117" s="43">
        <v>1</v>
      </c>
      <c r="H117" s="43">
        <v>8</v>
      </c>
      <c r="I117" s="43">
        <v>4</v>
      </c>
      <c r="J117" s="43">
        <v>541</v>
      </c>
      <c r="K117" s="43">
        <v>0</v>
      </c>
      <c r="L117" s="43">
        <v>0</v>
      </c>
      <c r="M117" s="43">
        <v>0</v>
      </c>
      <c r="N117" s="43">
        <f t="shared" si="3"/>
        <v>0</v>
      </c>
      <c r="O117" s="44">
        <v>0</v>
      </c>
      <c r="P117" s="45">
        <v>0</v>
      </c>
      <c r="Q117" s="44">
        <f t="shared" si="4"/>
        <v>16</v>
      </c>
      <c r="R117" s="45">
        <f t="shared" si="5"/>
        <v>1775</v>
      </c>
    </row>
    <row r="118" spans="1:18" ht="15">
      <c r="A118" s="41" t="s">
        <v>257</v>
      </c>
      <c r="B118" s="42" t="s">
        <v>123</v>
      </c>
      <c r="C118" s="43">
        <v>0</v>
      </c>
      <c r="D118" s="43">
        <v>0</v>
      </c>
      <c r="E118" s="43">
        <v>6</v>
      </c>
      <c r="F118" s="43">
        <v>160</v>
      </c>
      <c r="G118" s="43">
        <v>1</v>
      </c>
      <c r="H118" s="43">
        <v>12</v>
      </c>
      <c r="I118" s="43">
        <v>2</v>
      </c>
      <c r="J118" s="43">
        <v>142</v>
      </c>
      <c r="K118" s="43">
        <v>0</v>
      </c>
      <c r="L118" s="43">
        <v>0</v>
      </c>
      <c r="M118" s="43">
        <v>0</v>
      </c>
      <c r="N118" s="43">
        <f t="shared" si="3"/>
        <v>0</v>
      </c>
      <c r="O118" s="44">
        <v>0</v>
      </c>
      <c r="P118" s="45">
        <v>0</v>
      </c>
      <c r="Q118" s="44">
        <f t="shared" si="4"/>
        <v>9</v>
      </c>
      <c r="R118" s="45">
        <f t="shared" si="5"/>
        <v>314</v>
      </c>
    </row>
    <row r="119" spans="1:18" ht="15">
      <c r="A119" s="41" t="s">
        <v>258</v>
      </c>
      <c r="B119" s="42" t="s">
        <v>124</v>
      </c>
      <c r="C119" s="43">
        <v>0</v>
      </c>
      <c r="D119" s="43">
        <v>0</v>
      </c>
      <c r="E119" s="43">
        <v>6</v>
      </c>
      <c r="F119" s="43">
        <v>280</v>
      </c>
      <c r="G119" s="43">
        <v>4</v>
      </c>
      <c r="H119" s="43">
        <v>48</v>
      </c>
      <c r="I119" s="43">
        <v>9</v>
      </c>
      <c r="J119" s="43">
        <v>697</v>
      </c>
      <c r="K119" s="43">
        <v>0</v>
      </c>
      <c r="L119" s="43">
        <v>0</v>
      </c>
      <c r="M119" s="43">
        <v>3</v>
      </c>
      <c r="N119" s="43">
        <f t="shared" si="3"/>
        <v>15</v>
      </c>
      <c r="O119" s="44">
        <v>0</v>
      </c>
      <c r="P119" s="45">
        <v>0</v>
      </c>
      <c r="Q119" s="44">
        <f t="shared" si="4"/>
        <v>22</v>
      </c>
      <c r="R119" s="45">
        <f t="shared" si="5"/>
        <v>1040</v>
      </c>
    </row>
    <row r="120" spans="1:18" ht="15">
      <c r="A120" s="41" t="s">
        <v>259</v>
      </c>
      <c r="B120" s="42" t="s">
        <v>125</v>
      </c>
      <c r="C120" s="43">
        <v>0</v>
      </c>
      <c r="D120" s="43">
        <v>0</v>
      </c>
      <c r="E120" s="43">
        <v>5</v>
      </c>
      <c r="F120" s="43">
        <v>276</v>
      </c>
      <c r="G120" s="43">
        <v>4</v>
      </c>
      <c r="H120" s="43">
        <v>48</v>
      </c>
      <c r="I120" s="43">
        <v>3</v>
      </c>
      <c r="J120" s="43">
        <v>110</v>
      </c>
      <c r="K120" s="43">
        <v>0</v>
      </c>
      <c r="L120" s="43">
        <v>0</v>
      </c>
      <c r="M120" s="43">
        <v>0</v>
      </c>
      <c r="N120" s="43">
        <f t="shared" si="3"/>
        <v>0</v>
      </c>
      <c r="O120" s="44">
        <v>0</v>
      </c>
      <c r="P120" s="45">
        <v>0</v>
      </c>
      <c r="Q120" s="44">
        <f t="shared" si="4"/>
        <v>12</v>
      </c>
      <c r="R120" s="45">
        <f t="shared" si="5"/>
        <v>434</v>
      </c>
    </row>
    <row r="121" spans="1:18" ht="15">
      <c r="A121" s="41" t="s">
        <v>443</v>
      </c>
      <c r="B121" s="42" t="s">
        <v>126</v>
      </c>
      <c r="C121" s="43">
        <v>0</v>
      </c>
      <c r="D121" s="43">
        <v>0</v>
      </c>
      <c r="E121" s="43">
        <v>0</v>
      </c>
      <c r="F121" s="43">
        <v>0</v>
      </c>
      <c r="G121" s="43">
        <v>0</v>
      </c>
      <c r="H121" s="43">
        <v>0</v>
      </c>
      <c r="I121" s="43">
        <v>0</v>
      </c>
      <c r="J121" s="43">
        <v>0</v>
      </c>
      <c r="K121" s="43">
        <v>0</v>
      </c>
      <c r="L121" s="43">
        <v>0</v>
      </c>
      <c r="M121" s="43">
        <v>0</v>
      </c>
      <c r="N121" s="43">
        <f t="shared" si="3"/>
        <v>0</v>
      </c>
      <c r="O121" s="44">
        <v>0</v>
      </c>
      <c r="P121" s="45">
        <v>0</v>
      </c>
      <c r="Q121" s="44">
        <f t="shared" si="4"/>
        <v>0</v>
      </c>
      <c r="R121" s="45">
        <f t="shared" si="5"/>
        <v>0</v>
      </c>
    </row>
    <row r="122" spans="1:18" ht="15">
      <c r="A122" s="41" t="s">
        <v>260</v>
      </c>
      <c r="B122" s="42" t="s">
        <v>127</v>
      </c>
      <c r="C122" s="43">
        <v>0</v>
      </c>
      <c r="D122" s="43">
        <v>0</v>
      </c>
      <c r="E122" s="43">
        <v>2</v>
      </c>
      <c r="F122" s="43">
        <v>195</v>
      </c>
      <c r="G122" s="43">
        <v>1</v>
      </c>
      <c r="H122" s="43">
        <v>10</v>
      </c>
      <c r="I122" s="43">
        <v>1</v>
      </c>
      <c r="J122" s="43">
        <v>60</v>
      </c>
      <c r="K122" s="43">
        <v>0</v>
      </c>
      <c r="L122" s="43">
        <v>0</v>
      </c>
      <c r="M122" s="43">
        <v>1</v>
      </c>
      <c r="N122" s="43">
        <f t="shared" si="3"/>
        <v>5</v>
      </c>
      <c r="O122" s="44">
        <v>0</v>
      </c>
      <c r="P122" s="45">
        <v>0</v>
      </c>
      <c r="Q122" s="44">
        <f t="shared" si="4"/>
        <v>5</v>
      </c>
      <c r="R122" s="45">
        <f t="shared" si="5"/>
        <v>270</v>
      </c>
    </row>
    <row r="123" spans="1:18" ht="15">
      <c r="A123" s="41" t="s">
        <v>261</v>
      </c>
      <c r="B123" s="42" t="s">
        <v>128</v>
      </c>
      <c r="C123" s="43">
        <v>0</v>
      </c>
      <c r="D123" s="43">
        <v>0</v>
      </c>
      <c r="E123" s="43">
        <v>45</v>
      </c>
      <c r="F123" s="43">
        <v>5177</v>
      </c>
      <c r="G123" s="43">
        <v>27</v>
      </c>
      <c r="H123" s="43">
        <v>308</v>
      </c>
      <c r="I123" s="43">
        <v>10</v>
      </c>
      <c r="J123" s="43">
        <v>1097</v>
      </c>
      <c r="K123" s="43">
        <v>0</v>
      </c>
      <c r="L123" s="43">
        <v>0</v>
      </c>
      <c r="M123" s="43">
        <v>2</v>
      </c>
      <c r="N123" s="43">
        <f t="shared" si="3"/>
        <v>10</v>
      </c>
      <c r="O123" s="44">
        <v>0</v>
      </c>
      <c r="P123" s="45">
        <v>0</v>
      </c>
      <c r="Q123" s="44">
        <f t="shared" si="4"/>
        <v>84</v>
      </c>
      <c r="R123" s="45">
        <f t="shared" si="5"/>
        <v>6592</v>
      </c>
    </row>
    <row r="124" spans="1:18" ht="15">
      <c r="A124" s="41" t="s">
        <v>262</v>
      </c>
      <c r="B124" s="42" t="s">
        <v>129</v>
      </c>
      <c r="C124" s="43">
        <v>0</v>
      </c>
      <c r="D124" s="43">
        <v>0</v>
      </c>
      <c r="E124" s="43">
        <v>45</v>
      </c>
      <c r="F124" s="43">
        <v>4863</v>
      </c>
      <c r="G124" s="43">
        <v>43</v>
      </c>
      <c r="H124" s="43">
        <v>483</v>
      </c>
      <c r="I124" s="43">
        <v>17</v>
      </c>
      <c r="J124" s="43">
        <v>1313</v>
      </c>
      <c r="K124" s="43">
        <v>0</v>
      </c>
      <c r="L124" s="43">
        <v>0</v>
      </c>
      <c r="M124" s="43">
        <v>7</v>
      </c>
      <c r="N124" s="43">
        <f t="shared" si="3"/>
        <v>35</v>
      </c>
      <c r="O124" s="44">
        <v>0</v>
      </c>
      <c r="P124" s="45">
        <v>0</v>
      </c>
      <c r="Q124" s="44">
        <f t="shared" si="4"/>
        <v>112</v>
      </c>
      <c r="R124" s="45">
        <f t="shared" si="5"/>
        <v>6694</v>
      </c>
    </row>
    <row r="125" spans="1:18" ht="15">
      <c r="A125" s="41" t="s">
        <v>263</v>
      </c>
      <c r="B125" s="42" t="s">
        <v>130</v>
      </c>
      <c r="C125" s="43">
        <v>0</v>
      </c>
      <c r="D125" s="43">
        <v>0</v>
      </c>
      <c r="E125" s="43">
        <v>7</v>
      </c>
      <c r="F125" s="43">
        <v>362</v>
      </c>
      <c r="G125" s="43">
        <v>2</v>
      </c>
      <c r="H125" s="43">
        <v>11</v>
      </c>
      <c r="I125" s="43">
        <v>5</v>
      </c>
      <c r="J125" s="43">
        <v>225</v>
      </c>
      <c r="K125" s="43">
        <v>3</v>
      </c>
      <c r="L125" s="43">
        <v>225</v>
      </c>
      <c r="M125" s="43">
        <v>2</v>
      </c>
      <c r="N125" s="43">
        <f t="shared" si="3"/>
        <v>10</v>
      </c>
      <c r="O125" s="44">
        <v>0</v>
      </c>
      <c r="P125" s="45">
        <v>0</v>
      </c>
      <c r="Q125" s="44">
        <f t="shared" si="4"/>
        <v>19</v>
      </c>
      <c r="R125" s="45">
        <f t="shared" si="5"/>
        <v>833</v>
      </c>
    </row>
    <row r="126" spans="1:18" ht="15">
      <c r="A126" s="41" t="s">
        <v>264</v>
      </c>
      <c r="B126" s="42" t="s">
        <v>131</v>
      </c>
      <c r="C126" s="43">
        <v>0</v>
      </c>
      <c r="D126" s="43">
        <v>0</v>
      </c>
      <c r="E126" s="43">
        <v>26</v>
      </c>
      <c r="F126" s="43">
        <v>2949</v>
      </c>
      <c r="G126" s="43">
        <v>4</v>
      </c>
      <c r="H126" s="43">
        <v>39</v>
      </c>
      <c r="I126" s="43">
        <v>8</v>
      </c>
      <c r="J126" s="43">
        <v>608</v>
      </c>
      <c r="K126" s="43">
        <v>1</v>
      </c>
      <c r="L126" s="43">
        <v>400</v>
      </c>
      <c r="M126" s="43">
        <v>30</v>
      </c>
      <c r="N126" s="43">
        <f t="shared" si="3"/>
        <v>150</v>
      </c>
      <c r="O126" s="44">
        <v>0</v>
      </c>
      <c r="P126" s="45">
        <v>0</v>
      </c>
      <c r="Q126" s="44">
        <f t="shared" si="4"/>
        <v>69</v>
      </c>
      <c r="R126" s="45">
        <f t="shared" si="5"/>
        <v>4146</v>
      </c>
    </row>
    <row r="127" spans="1:18" ht="15">
      <c r="A127" s="41" t="s">
        <v>265</v>
      </c>
      <c r="B127" s="42" t="s">
        <v>132</v>
      </c>
      <c r="C127" s="43">
        <v>0</v>
      </c>
      <c r="D127" s="43">
        <v>0</v>
      </c>
      <c r="E127" s="43">
        <v>1</v>
      </c>
      <c r="F127" s="43">
        <v>17</v>
      </c>
      <c r="G127" s="43">
        <v>1</v>
      </c>
      <c r="H127" s="43">
        <v>12</v>
      </c>
      <c r="I127" s="43">
        <v>1</v>
      </c>
      <c r="J127" s="43">
        <v>25</v>
      </c>
      <c r="K127" s="43">
        <v>0</v>
      </c>
      <c r="L127" s="43">
        <v>0</v>
      </c>
      <c r="M127" s="43">
        <v>1</v>
      </c>
      <c r="N127" s="43">
        <f t="shared" si="3"/>
        <v>5</v>
      </c>
      <c r="O127" s="44">
        <v>0</v>
      </c>
      <c r="P127" s="45">
        <v>0</v>
      </c>
      <c r="Q127" s="44">
        <f t="shared" si="4"/>
        <v>4</v>
      </c>
      <c r="R127" s="45">
        <f t="shared" si="5"/>
        <v>59</v>
      </c>
    </row>
    <row r="128" spans="1:18" ht="15">
      <c r="A128" s="41" t="s">
        <v>266</v>
      </c>
      <c r="B128" s="42" t="s">
        <v>133</v>
      </c>
      <c r="C128" s="43">
        <v>0</v>
      </c>
      <c r="D128" s="43">
        <v>0</v>
      </c>
      <c r="E128" s="43">
        <v>4</v>
      </c>
      <c r="F128" s="43">
        <v>121</v>
      </c>
      <c r="G128" s="43">
        <v>0</v>
      </c>
      <c r="H128" s="43">
        <v>0</v>
      </c>
      <c r="I128" s="43">
        <v>2</v>
      </c>
      <c r="J128" s="43">
        <v>62</v>
      </c>
      <c r="K128" s="43">
        <v>0</v>
      </c>
      <c r="L128" s="43">
        <v>0</v>
      </c>
      <c r="M128" s="43">
        <v>1</v>
      </c>
      <c r="N128" s="43">
        <f t="shared" si="3"/>
        <v>5</v>
      </c>
      <c r="O128" s="44">
        <v>0</v>
      </c>
      <c r="P128" s="45">
        <v>0</v>
      </c>
      <c r="Q128" s="44">
        <f t="shared" si="4"/>
        <v>7</v>
      </c>
      <c r="R128" s="45">
        <f t="shared" si="5"/>
        <v>188</v>
      </c>
    </row>
    <row r="129" spans="1:18" ht="15">
      <c r="A129" s="41" t="s">
        <v>267</v>
      </c>
      <c r="B129" s="42" t="s">
        <v>134</v>
      </c>
      <c r="C129" s="43">
        <v>0</v>
      </c>
      <c r="D129" s="43">
        <v>0</v>
      </c>
      <c r="E129" s="43">
        <v>13</v>
      </c>
      <c r="F129" s="43">
        <v>580</v>
      </c>
      <c r="G129" s="43">
        <v>4</v>
      </c>
      <c r="H129" s="43">
        <v>48</v>
      </c>
      <c r="I129" s="43">
        <v>5</v>
      </c>
      <c r="J129" s="43">
        <v>106</v>
      </c>
      <c r="K129" s="43">
        <v>0</v>
      </c>
      <c r="L129" s="43">
        <v>0</v>
      </c>
      <c r="M129" s="43">
        <v>5</v>
      </c>
      <c r="N129" s="43">
        <f t="shared" si="3"/>
        <v>25</v>
      </c>
      <c r="O129" s="44">
        <v>0</v>
      </c>
      <c r="P129" s="45">
        <v>0</v>
      </c>
      <c r="Q129" s="44">
        <f t="shared" si="4"/>
        <v>27</v>
      </c>
      <c r="R129" s="45">
        <f t="shared" si="5"/>
        <v>759</v>
      </c>
    </row>
    <row r="130" spans="1:18" ht="15">
      <c r="A130" s="41" t="s">
        <v>268</v>
      </c>
      <c r="B130" s="42" t="s">
        <v>135</v>
      </c>
      <c r="C130" s="43">
        <v>0</v>
      </c>
      <c r="D130" s="43">
        <v>0</v>
      </c>
      <c r="E130" s="43">
        <v>97</v>
      </c>
      <c r="F130" s="43">
        <v>11543</v>
      </c>
      <c r="G130" s="43">
        <v>27</v>
      </c>
      <c r="H130" s="43">
        <v>290</v>
      </c>
      <c r="I130" s="43">
        <v>62</v>
      </c>
      <c r="J130" s="43">
        <v>6226</v>
      </c>
      <c r="K130" s="43">
        <v>1</v>
      </c>
      <c r="L130" s="43">
        <v>44</v>
      </c>
      <c r="M130" s="43">
        <v>47</v>
      </c>
      <c r="N130" s="43">
        <f t="shared" si="3"/>
        <v>235</v>
      </c>
      <c r="O130" s="44">
        <v>0</v>
      </c>
      <c r="P130" s="45">
        <v>0</v>
      </c>
      <c r="Q130" s="44">
        <f t="shared" si="4"/>
        <v>234</v>
      </c>
      <c r="R130" s="45">
        <f t="shared" si="5"/>
        <v>18338</v>
      </c>
    </row>
    <row r="131" spans="1:18" ht="15">
      <c r="A131" s="41" t="s">
        <v>269</v>
      </c>
      <c r="B131" s="42" t="s">
        <v>136</v>
      </c>
      <c r="C131" s="43">
        <v>0</v>
      </c>
      <c r="D131" s="43">
        <v>0</v>
      </c>
      <c r="E131" s="43">
        <v>11</v>
      </c>
      <c r="F131" s="43">
        <v>872</v>
      </c>
      <c r="G131" s="43">
        <v>1</v>
      </c>
      <c r="H131" s="43">
        <v>7</v>
      </c>
      <c r="I131" s="43">
        <v>5</v>
      </c>
      <c r="J131" s="43">
        <v>420</v>
      </c>
      <c r="K131" s="43">
        <v>0</v>
      </c>
      <c r="L131" s="43">
        <v>0</v>
      </c>
      <c r="M131" s="43">
        <v>0</v>
      </c>
      <c r="N131" s="43">
        <f t="shared" si="3"/>
        <v>0</v>
      </c>
      <c r="O131" s="44">
        <v>0</v>
      </c>
      <c r="P131" s="45">
        <v>0</v>
      </c>
      <c r="Q131" s="44">
        <f t="shared" si="4"/>
        <v>17</v>
      </c>
      <c r="R131" s="45">
        <f t="shared" si="5"/>
        <v>1299</v>
      </c>
    </row>
    <row r="132" spans="1:18" ht="15">
      <c r="A132" s="41" t="s">
        <v>270</v>
      </c>
      <c r="B132" s="42" t="s">
        <v>137</v>
      </c>
      <c r="C132" s="43">
        <v>0</v>
      </c>
      <c r="D132" s="43">
        <v>0</v>
      </c>
      <c r="E132" s="43">
        <v>12</v>
      </c>
      <c r="F132" s="43">
        <v>652</v>
      </c>
      <c r="G132" s="43">
        <v>5</v>
      </c>
      <c r="H132" s="43">
        <v>60</v>
      </c>
      <c r="I132" s="43">
        <v>7</v>
      </c>
      <c r="J132" s="43">
        <v>321</v>
      </c>
      <c r="K132" s="43">
        <v>0</v>
      </c>
      <c r="L132" s="43">
        <v>0</v>
      </c>
      <c r="M132" s="43">
        <v>2</v>
      </c>
      <c r="N132" s="43">
        <f t="shared" si="3"/>
        <v>10</v>
      </c>
      <c r="O132" s="44">
        <v>0</v>
      </c>
      <c r="P132" s="45">
        <v>0</v>
      </c>
      <c r="Q132" s="44">
        <f t="shared" si="4"/>
        <v>26</v>
      </c>
      <c r="R132" s="45">
        <f t="shared" si="5"/>
        <v>1043</v>
      </c>
    </row>
    <row r="133" spans="1:18" ht="15">
      <c r="A133" s="41" t="s">
        <v>271</v>
      </c>
      <c r="B133" s="42" t="s">
        <v>138</v>
      </c>
      <c r="C133" s="43">
        <v>0</v>
      </c>
      <c r="D133" s="43">
        <v>0</v>
      </c>
      <c r="E133" s="43">
        <v>7</v>
      </c>
      <c r="F133" s="43">
        <v>955</v>
      </c>
      <c r="G133" s="43">
        <v>0</v>
      </c>
      <c r="H133" s="43">
        <v>0</v>
      </c>
      <c r="I133" s="43">
        <v>7</v>
      </c>
      <c r="J133" s="43">
        <v>747</v>
      </c>
      <c r="K133" s="43">
        <v>1</v>
      </c>
      <c r="L133" s="43">
        <v>30</v>
      </c>
      <c r="M133" s="43">
        <v>6</v>
      </c>
      <c r="N133" s="43">
        <f t="shared" si="3"/>
        <v>30</v>
      </c>
      <c r="O133" s="44">
        <v>0</v>
      </c>
      <c r="P133" s="45">
        <v>0</v>
      </c>
      <c r="Q133" s="44">
        <f t="shared" si="4"/>
        <v>21</v>
      </c>
      <c r="R133" s="45">
        <f t="shared" si="5"/>
        <v>1762</v>
      </c>
    </row>
    <row r="134" spans="1:18" ht="15">
      <c r="A134" s="41" t="s">
        <v>272</v>
      </c>
      <c r="B134" s="42" t="s">
        <v>139</v>
      </c>
      <c r="C134" s="43">
        <v>0</v>
      </c>
      <c r="D134" s="43">
        <v>0</v>
      </c>
      <c r="E134" s="43">
        <v>6</v>
      </c>
      <c r="F134" s="43">
        <v>245</v>
      </c>
      <c r="G134" s="43">
        <v>1</v>
      </c>
      <c r="H134" s="43">
        <v>12</v>
      </c>
      <c r="I134" s="43">
        <v>0</v>
      </c>
      <c r="J134" s="43">
        <v>0</v>
      </c>
      <c r="K134" s="43">
        <v>0</v>
      </c>
      <c r="L134" s="43">
        <v>0</v>
      </c>
      <c r="M134" s="43">
        <v>0</v>
      </c>
      <c r="N134" s="43">
        <f t="shared" si="3"/>
        <v>0</v>
      </c>
      <c r="O134" s="44">
        <v>0</v>
      </c>
      <c r="P134" s="45">
        <v>0</v>
      </c>
      <c r="Q134" s="44">
        <f t="shared" si="4"/>
        <v>7</v>
      </c>
      <c r="R134" s="45">
        <f t="shared" si="5"/>
        <v>257</v>
      </c>
    </row>
    <row r="135" spans="1:18" ht="15">
      <c r="A135" s="41" t="s">
        <v>273</v>
      </c>
      <c r="B135" s="42" t="s">
        <v>140</v>
      </c>
      <c r="C135" s="43">
        <v>0</v>
      </c>
      <c r="D135" s="43">
        <v>0</v>
      </c>
      <c r="E135" s="43">
        <v>3</v>
      </c>
      <c r="F135" s="43">
        <v>297</v>
      </c>
      <c r="G135" s="43">
        <v>0</v>
      </c>
      <c r="H135" s="43">
        <v>0</v>
      </c>
      <c r="I135" s="43">
        <v>4</v>
      </c>
      <c r="J135" s="43">
        <v>191</v>
      </c>
      <c r="K135" s="43">
        <v>0</v>
      </c>
      <c r="L135" s="43">
        <v>0</v>
      </c>
      <c r="M135" s="43">
        <v>0</v>
      </c>
      <c r="N135" s="43">
        <f>SUM(M135*5)</f>
        <v>0</v>
      </c>
      <c r="O135" s="44">
        <v>0</v>
      </c>
      <c r="P135" s="45">
        <v>0</v>
      </c>
      <c r="Q135" s="44">
        <f aca="true" t="shared" si="6" ref="Q135:R139">+O135+M135+K135+I135+G135+E135+C135</f>
        <v>7</v>
      </c>
      <c r="R135" s="45">
        <f t="shared" si="6"/>
        <v>488</v>
      </c>
    </row>
    <row r="136" spans="1:18" ht="15">
      <c r="A136" s="41" t="s">
        <v>274</v>
      </c>
      <c r="B136" s="42" t="s">
        <v>141</v>
      </c>
      <c r="C136" s="43">
        <v>0</v>
      </c>
      <c r="D136" s="43">
        <v>0</v>
      </c>
      <c r="E136" s="43">
        <v>14</v>
      </c>
      <c r="F136" s="43">
        <v>1250</v>
      </c>
      <c r="G136" s="43">
        <v>3</v>
      </c>
      <c r="H136" s="43">
        <v>27</v>
      </c>
      <c r="I136" s="43">
        <v>7</v>
      </c>
      <c r="J136" s="43">
        <v>688</v>
      </c>
      <c r="K136" s="43">
        <v>0</v>
      </c>
      <c r="L136" s="43">
        <v>0</v>
      </c>
      <c r="M136" s="43">
        <v>3</v>
      </c>
      <c r="N136" s="43">
        <f>SUM(M136*5)</f>
        <v>15</v>
      </c>
      <c r="O136" s="44">
        <v>0</v>
      </c>
      <c r="P136" s="45">
        <v>0</v>
      </c>
      <c r="Q136" s="44">
        <f t="shared" si="6"/>
        <v>27</v>
      </c>
      <c r="R136" s="45">
        <f t="shared" si="6"/>
        <v>1980</v>
      </c>
    </row>
    <row r="137" spans="1:18" ht="15">
      <c r="A137" s="41" t="s">
        <v>275</v>
      </c>
      <c r="B137" s="42" t="s">
        <v>142</v>
      </c>
      <c r="C137" s="43">
        <v>0</v>
      </c>
      <c r="D137" s="43">
        <v>0</v>
      </c>
      <c r="E137" s="43">
        <v>9</v>
      </c>
      <c r="F137" s="43">
        <v>326</v>
      </c>
      <c r="G137" s="43">
        <v>2</v>
      </c>
      <c r="H137" s="43">
        <v>24</v>
      </c>
      <c r="I137" s="43">
        <v>3</v>
      </c>
      <c r="J137" s="43">
        <v>107</v>
      </c>
      <c r="K137" s="43">
        <v>0</v>
      </c>
      <c r="L137" s="43">
        <v>0</v>
      </c>
      <c r="M137" s="43">
        <v>0</v>
      </c>
      <c r="N137" s="43">
        <f>SUM(M137*5)</f>
        <v>0</v>
      </c>
      <c r="O137" s="44">
        <v>0</v>
      </c>
      <c r="P137" s="45">
        <v>0</v>
      </c>
      <c r="Q137" s="44">
        <f t="shared" si="6"/>
        <v>14</v>
      </c>
      <c r="R137" s="45">
        <f t="shared" si="6"/>
        <v>457</v>
      </c>
    </row>
    <row r="138" spans="1:18" ht="15">
      <c r="A138" s="41" t="s">
        <v>276</v>
      </c>
      <c r="B138" s="42" t="s">
        <v>143</v>
      </c>
      <c r="C138" s="43">
        <v>0</v>
      </c>
      <c r="D138" s="43">
        <v>0</v>
      </c>
      <c r="E138" s="43">
        <v>6</v>
      </c>
      <c r="F138" s="43">
        <v>469</v>
      </c>
      <c r="G138" s="43">
        <v>3</v>
      </c>
      <c r="H138" s="43">
        <v>36</v>
      </c>
      <c r="I138" s="43">
        <v>4</v>
      </c>
      <c r="J138" s="43">
        <v>157</v>
      </c>
      <c r="K138" s="43">
        <v>0</v>
      </c>
      <c r="L138" s="43">
        <v>0</v>
      </c>
      <c r="M138" s="43">
        <v>0</v>
      </c>
      <c r="N138" s="43">
        <f>SUM(M138*5)</f>
        <v>0</v>
      </c>
      <c r="O138" s="44">
        <v>0</v>
      </c>
      <c r="P138" s="45">
        <v>0</v>
      </c>
      <c r="Q138" s="44">
        <f t="shared" si="6"/>
        <v>13</v>
      </c>
      <c r="R138" s="45">
        <f t="shared" si="6"/>
        <v>662</v>
      </c>
    </row>
    <row r="139" spans="1:19" ht="15">
      <c r="A139" s="41" t="s">
        <v>277</v>
      </c>
      <c r="B139" s="42" t="s">
        <v>144</v>
      </c>
      <c r="C139" s="43">
        <v>0</v>
      </c>
      <c r="D139" s="43">
        <v>0</v>
      </c>
      <c r="E139" s="43">
        <v>24</v>
      </c>
      <c r="F139" s="43">
        <v>2730</v>
      </c>
      <c r="G139" s="43">
        <v>4</v>
      </c>
      <c r="H139" s="43">
        <v>42</v>
      </c>
      <c r="I139" s="43">
        <v>9</v>
      </c>
      <c r="J139" s="43">
        <v>538</v>
      </c>
      <c r="K139" s="43">
        <v>0</v>
      </c>
      <c r="L139" s="43">
        <v>0</v>
      </c>
      <c r="M139" s="43">
        <v>4</v>
      </c>
      <c r="N139" s="43">
        <f>SUM(M139*5)</f>
        <v>20</v>
      </c>
      <c r="O139" s="44">
        <v>0</v>
      </c>
      <c r="P139" s="45">
        <v>0</v>
      </c>
      <c r="Q139" s="44">
        <f t="shared" si="6"/>
        <v>41</v>
      </c>
      <c r="R139" s="45">
        <f t="shared" si="6"/>
        <v>3330</v>
      </c>
      <c r="S139" s="5"/>
    </row>
    <row r="140" spans="1:18" ht="15">
      <c r="A140" s="46" t="s">
        <v>444</v>
      </c>
      <c r="B140" s="46">
        <v>999</v>
      </c>
      <c r="C140" s="47">
        <f>SUM(C6:C139)</f>
        <v>9</v>
      </c>
      <c r="D140" s="47">
        <f aca="true" t="shared" si="7" ref="D140:R140">SUM(D6:D139)</f>
        <v>686</v>
      </c>
      <c r="E140" s="47">
        <f t="shared" si="7"/>
        <v>2468</v>
      </c>
      <c r="F140" s="47">
        <f t="shared" si="7"/>
        <v>246738</v>
      </c>
      <c r="G140" s="47">
        <f t="shared" si="7"/>
        <v>1342</v>
      </c>
      <c r="H140" s="47">
        <f t="shared" si="7"/>
        <v>14359</v>
      </c>
      <c r="I140" s="47">
        <f t="shared" si="7"/>
        <v>996</v>
      </c>
      <c r="J140" s="47">
        <f t="shared" si="7"/>
        <v>82260</v>
      </c>
      <c r="K140" s="47">
        <f t="shared" si="7"/>
        <v>67</v>
      </c>
      <c r="L140" s="47">
        <f t="shared" si="7"/>
        <v>8911</v>
      </c>
      <c r="M140" s="47">
        <f t="shared" si="7"/>
        <v>903</v>
      </c>
      <c r="N140" s="47">
        <f t="shared" si="7"/>
        <v>4515</v>
      </c>
      <c r="O140" s="47">
        <f t="shared" si="7"/>
        <v>1878</v>
      </c>
      <c r="P140" s="47">
        <f t="shared" si="7"/>
        <v>10030</v>
      </c>
      <c r="Q140" s="47">
        <f t="shared" si="7"/>
        <v>7663</v>
      </c>
      <c r="R140" s="47">
        <f t="shared" si="7"/>
        <v>367499</v>
      </c>
    </row>
    <row r="141" spans="1:18" ht="15">
      <c r="A141" s="32"/>
      <c r="B141" s="32"/>
      <c r="C141" s="20"/>
      <c r="D141" s="20"/>
      <c r="E141" s="20"/>
      <c r="F141" s="20"/>
      <c r="G141" s="20"/>
      <c r="H141" s="20"/>
      <c r="I141" s="20"/>
      <c r="J141" s="20"/>
      <c r="K141" s="20"/>
      <c r="L141" s="20"/>
      <c r="M141" s="20"/>
      <c r="N141" s="20"/>
      <c r="O141" s="20"/>
      <c r="P141" s="20"/>
      <c r="Q141" s="20"/>
      <c r="R141" s="20"/>
    </row>
    <row r="142" spans="1:18" ht="18" customHeight="1">
      <c r="A142" s="49" t="s">
        <v>445</v>
      </c>
      <c r="B142" s="50"/>
      <c r="C142" s="50"/>
      <c r="D142" s="50"/>
      <c r="E142" s="50"/>
      <c r="F142" s="50"/>
      <c r="G142" s="50"/>
      <c r="H142" s="50"/>
      <c r="I142" s="50"/>
      <c r="J142" s="50"/>
      <c r="K142" s="50"/>
      <c r="L142" s="50"/>
      <c r="M142" s="50"/>
      <c r="N142" s="50"/>
      <c r="O142" s="50"/>
      <c r="P142" s="50"/>
      <c r="Q142" s="50"/>
      <c r="R142" s="50"/>
    </row>
    <row r="143" spans="1:19" ht="12.75" customHeight="1">
      <c r="A143" s="49" t="s">
        <v>446</v>
      </c>
      <c r="B143" s="50"/>
      <c r="C143" s="50"/>
      <c r="D143" s="50"/>
      <c r="E143" s="50"/>
      <c r="F143" s="50"/>
      <c r="G143" s="50"/>
      <c r="H143" s="50"/>
      <c r="I143" s="50"/>
      <c r="J143" s="50"/>
      <c r="K143" s="50"/>
      <c r="L143" s="50"/>
      <c r="M143" s="50"/>
      <c r="N143" s="50"/>
      <c r="O143" s="50"/>
      <c r="P143" s="50"/>
      <c r="Q143" s="50"/>
      <c r="R143" s="50"/>
      <c r="S143" s="26"/>
    </row>
    <row r="144" spans="1:19" ht="12.75">
      <c r="A144" s="12"/>
      <c r="B144" s="13"/>
      <c r="C144" s="12"/>
      <c r="D144" s="12"/>
      <c r="E144" s="12"/>
      <c r="F144" s="12"/>
      <c r="G144" s="12"/>
      <c r="H144" s="12"/>
      <c r="I144" s="12"/>
      <c r="J144" s="12"/>
      <c r="K144" s="12"/>
      <c r="L144" s="12"/>
      <c r="M144" s="12"/>
      <c r="N144" s="12"/>
      <c r="O144" s="12"/>
      <c r="P144" s="12"/>
      <c r="Q144" s="12"/>
      <c r="R144" s="12"/>
      <c r="S144" s="12"/>
    </row>
    <row r="145" spans="1:19" ht="56.25" customHeight="1">
      <c r="A145" s="49" t="s">
        <v>447</v>
      </c>
      <c r="B145" s="50"/>
      <c r="C145" s="50"/>
      <c r="D145" s="50"/>
      <c r="E145" s="50"/>
      <c r="F145" s="50"/>
      <c r="G145" s="50"/>
      <c r="H145" s="50"/>
      <c r="I145" s="50"/>
      <c r="J145" s="50"/>
      <c r="K145" s="50"/>
      <c r="L145" s="50"/>
      <c r="M145" s="50"/>
      <c r="N145" s="50"/>
      <c r="O145" s="50"/>
      <c r="P145" s="50"/>
      <c r="Q145" s="50"/>
      <c r="R145" s="50"/>
      <c r="S145" s="25"/>
    </row>
    <row r="146" ht="12.75">
      <c r="B146" s="8"/>
    </row>
    <row r="147" spans="1:2" ht="12.75">
      <c r="A147" s="22" t="s">
        <v>437</v>
      </c>
      <c r="B147" s="9"/>
    </row>
    <row r="148" spans="1:19" ht="39" customHeight="1">
      <c r="A148" s="49" t="s">
        <v>284</v>
      </c>
      <c r="B148" s="50"/>
      <c r="C148" s="50"/>
      <c r="D148" s="50"/>
      <c r="E148" s="50"/>
      <c r="F148" s="50"/>
      <c r="G148" s="50"/>
      <c r="H148" s="50"/>
      <c r="I148" s="50"/>
      <c r="J148" s="50"/>
      <c r="K148" s="50"/>
      <c r="L148" s="50"/>
      <c r="M148" s="50"/>
      <c r="N148" s="50"/>
      <c r="O148" s="50"/>
      <c r="P148" s="50"/>
      <c r="Q148" s="50"/>
      <c r="R148" s="50"/>
      <c r="S148" s="10"/>
    </row>
    <row r="149" spans="1:19" ht="12.75">
      <c r="A149" s="10"/>
      <c r="B149" s="10"/>
      <c r="C149" s="10"/>
      <c r="D149" s="10"/>
      <c r="E149" s="10"/>
      <c r="F149" s="10"/>
      <c r="G149" s="10"/>
      <c r="H149" s="10"/>
      <c r="I149" s="10"/>
      <c r="J149" s="10"/>
      <c r="K149" s="10"/>
      <c r="L149" s="10"/>
      <c r="M149" s="10"/>
      <c r="N149" s="10"/>
      <c r="O149" s="10"/>
      <c r="P149" s="10"/>
      <c r="Q149" s="10"/>
      <c r="R149" s="10"/>
      <c r="S149" s="10"/>
    </row>
    <row r="150" spans="1:2" ht="12.75">
      <c r="A150" s="21" t="s">
        <v>433</v>
      </c>
      <c r="B150" s="9"/>
    </row>
    <row r="151" spans="1:19" ht="53.25" customHeight="1">
      <c r="A151" s="49" t="s">
        <v>285</v>
      </c>
      <c r="B151" s="50"/>
      <c r="C151" s="50"/>
      <c r="D151" s="50"/>
      <c r="E151" s="50"/>
      <c r="F151" s="50"/>
      <c r="G151" s="50"/>
      <c r="H151" s="50"/>
      <c r="I151" s="50"/>
      <c r="J151" s="50"/>
      <c r="K151" s="50"/>
      <c r="L151" s="50"/>
      <c r="M151" s="50"/>
      <c r="N151" s="50"/>
      <c r="O151" s="50"/>
      <c r="P151" s="50"/>
      <c r="Q151" s="50"/>
      <c r="R151" s="50"/>
      <c r="S151" s="10"/>
    </row>
    <row r="152" spans="1:19" ht="12.75">
      <c r="A152" s="10"/>
      <c r="B152" s="10"/>
      <c r="C152" s="10"/>
      <c r="D152" s="10"/>
      <c r="E152" s="10"/>
      <c r="F152" s="10"/>
      <c r="G152" s="10"/>
      <c r="H152" s="10"/>
      <c r="I152" s="10"/>
      <c r="J152" s="10"/>
      <c r="K152" s="10"/>
      <c r="L152" s="10"/>
      <c r="M152" s="10"/>
      <c r="N152" s="10"/>
      <c r="O152" s="10"/>
      <c r="P152" s="10"/>
      <c r="Q152" s="10"/>
      <c r="R152" s="10"/>
      <c r="S152" s="10"/>
    </row>
    <row r="153" spans="1:2" ht="12.75">
      <c r="A153" s="21" t="s">
        <v>434</v>
      </c>
      <c r="B153" s="9"/>
    </row>
    <row r="154" spans="1:19" ht="39" customHeight="1">
      <c r="A154" s="49" t="s">
        <v>286</v>
      </c>
      <c r="B154" s="50"/>
      <c r="C154" s="50"/>
      <c r="D154" s="50"/>
      <c r="E154" s="50"/>
      <c r="F154" s="50"/>
      <c r="G154" s="50"/>
      <c r="H154" s="50"/>
      <c r="I154" s="50"/>
      <c r="J154" s="50"/>
      <c r="K154" s="50"/>
      <c r="L154" s="50"/>
      <c r="M154" s="50"/>
      <c r="N154" s="50"/>
      <c r="O154" s="50"/>
      <c r="P154" s="50"/>
      <c r="Q154" s="50"/>
      <c r="R154" s="50"/>
      <c r="S154" s="14"/>
    </row>
    <row r="155" ht="12.75">
      <c r="B155" s="8"/>
    </row>
    <row r="156" spans="1:2" ht="12.75">
      <c r="A156" s="22" t="s">
        <v>435</v>
      </c>
      <c r="B156" s="7"/>
    </row>
    <row r="157" spans="1:19" ht="12.75" customHeight="1">
      <c r="A157" s="49" t="s">
        <v>288</v>
      </c>
      <c r="B157" s="50"/>
      <c r="C157" s="50"/>
      <c r="D157" s="50"/>
      <c r="E157" s="50"/>
      <c r="F157" s="50"/>
      <c r="G157" s="50"/>
      <c r="H157" s="50"/>
      <c r="I157" s="50"/>
      <c r="J157" s="50"/>
      <c r="K157" s="50"/>
      <c r="L157" s="50"/>
      <c r="M157" s="50"/>
      <c r="N157" s="50"/>
      <c r="O157" s="50"/>
      <c r="P157" s="50"/>
      <c r="Q157" s="50"/>
      <c r="R157" s="50"/>
      <c r="S157" s="10"/>
    </row>
    <row r="158" ht="12.75">
      <c r="B158" s="8"/>
    </row>
    <row r="159" spans="1:2" ht="12.75">
      <c r="A159" s="22" t="s">
        <v>438</v>
      </c>
      <c r="B159" s="9"/>
    </row>
    <row r="160" spans="1:2" ht="12.75">
      <c r="A160" t="s">
        <v>290</v>
      </c>
      <c r="B160" s="8"/>
    </row>
    <row r="161" ht="12.75">
      <c r="B161" s="8"/>
    </row>
    <row r="162" spans="1:2" ht="12.75">
      <c r="A162" s="22" t="s">
        <v>436</v>
      </c>
      <c r="B162" s="7"/>
    </row>
    <row r="163" spans="1:19" ht="53.25" customHeight="1">
      <c r="A163" s="49" t="s">
        <v>292</v>
      </c>
      <c r="B163" s="50"/>
      <c r="C163" s="50"/>
      <c r="D163" s="50"/>
      <c r="E163" s="50"/>
      <c r="F163" s="50"/>
      <c r="G163" s="50"/>
      <c r="H163" s="50"/>
      <c r="I163" s="50"/>
      <c r="J163" s="50"/>
      <c r="K163" s="50"/>
      <c r="L163" s="50"/>
      <c r="M163" s="50"/>
      <c r="N163" s="50"/>
      <c r="O163" s="50"/>
      <c r="P163" s="50"/>
      <c r="Q163" s="50"/>
      <c r="R163" s="50"/>
      <c r="S163" s="10"/>
    </row>
  </sheetData>
  <sheetProtection/>
  <mergeCells count="18">
    <mergeCell ref="A143:R143"/>
    <mergeCell ref="A148:R148"/>
    <mergeCell ref="A154:R154"/>
    <mergeCell ref="A157:R157"/>
    <mergeCell ref="A163:R163"/>
    <mergeCell ref="A151:R151"/>
    <mergeCell ref="A145:R145"/>
    <mergeCell ref="A1:R1"/>
    <mergeCell ref="A142:R142"/>
    <mergeCell ref="C3:D3"/>
    <mergeCell ref="E4:F4"/>
    <mergeCell ref="G4:H4"/>
    <mergeCell ref="I4:J4"/>
    <mergeCell ref="K4:L4"/>
    <mergeCell ref="O4:P4"/>
    <mergeCell ref="M4:N4"/>
    <mergeCell ref="Q4:R4"/>
    <mergeCell ref="C4:D4"/>
  </mergeCells>
  <printOptions/>
  <pageMargins left="0" right="0" top="0.75" bottom="0.75" header="0.3" footer="0.3"/>
  <pageSetup horizontalDpi="600" verticalDpi="600" orientation="landscape" scale="94" r:id="rId1"/>
</worksheet>
</file>

<file path=xl/worksheets/sheet2.xml><?xml version="1.0" encoding="utf-8"?>
<worksheet xmlns="http://schemas.openxmlformats.org/spreadsheetml/2006/main" xmlns:r="http://schemas.openxmlformats.org/officeDocument/2006/relationships">
  <dimension ref="A1:S162"/>
  <sheetViews>
    <sheetView zoomScalePageLayoutView="0" workbookViewId="0" topLeftCell="A1">
      <selection activeCell="T39" sqref="T39"/>
    </sheetView>
  </sheetViews>
  <sheetFormatPr defaultColWidth="9.140625" defaultRowHeight="12.75"/>
  <cols>
    <col min="1" max="1" width="15.8515625" style="0" customWidth="1"/>
    <col min="2" max="2" width="4.7109375" style="0" bestFit="1" customWidth="1"/>
    <col min="3" max="3" width="5.7109375" style="0" customWidth="1"/>
    <col min="4" max="4" width="8.7109375" style="0" customWidth="1"/>
    <col min="5" max="5" width="5.7109375" style="0" customWidth="1"/>
    <col min="6" max="6" width="8.7109375" style="0" customWidth="1"/>
    <col min="7" max="7" width="5.7109375" style="0" customWidth="1"/>
    <col min="8" max="8" width="8.7109375" style="0" customWidth="1"/>
    <col min="9" max="9" width="5.7109375" style="0" customWidth="1"/>
    <col min="10" max="10" width="8.7109375" style="0" customWidth="1"/>
    <col min="11" max="11" width="5.7109375" style="0" customWidth="1"/>
    <col min="12" max="12" width="8.7109375" style="0" customWidth="1"/>
    <col min="13" max="13" width="5.7109375" style="0" customWidth="1"/>
    <col min="14" max="14" width="8.7109375" style="0" customWidth="1"/>
    <col min="15" max="15" width="5.7109375" style="0" customWidth="1"/>
    <col min="16" max="16" width="8.7109375" style="0" customWidth="1"/>
    <col min="17" max="17" width="5.7109375" style="0" customWidth="1"/>
    <col min="18" max="18" width="8.7109375" style="0" customWidth="1"/>
  </cols>
  <sheetData>
    <row r="1" spans="1:18" ht="15.75">
      <c r="A1" s="48" t="s">
        <v>429</v>
      </c>
      <c r="B1" s="48"/>
      <c r="C1" s="48"/>
      <c r="D1" s="48"/>
      <c r="E1" s="48"/>
      <c r="F1" s="48"/>
      <c r="G1" s="48"/>
      <c r="H1" s="48"/>
      <c r="I1" s="48"/>
      <c r="J1" s="48"/>
      <c r="K1" s="48"/>
      <c r="L1" s="48"/>
      <c r="M1" s="48"/>
      <c r="N1" s="48"/>
      <c r="O1" s="48"/>
      <c r="P1" s="48"/>
      <c r="Q1" s="48"/>
      <c r="R1" s="48"/>
    </row>
    <row r="2" ht="12.75">
      <c r="A2" s="6"/>
    </row>
    <row r="3" spans="3:4" ht="12.75">
      <c r="C3" s="51"/>
      <c r="D3" s="51"/>
    </row>
    <row r="4" spans="3:18" ht="54" customHeight="1">
      <c r="C4" s="54" t="s">
        <v>0</v>
      </c>
      <c r="D4" s="55"/>
      <c r="E4" s="54" t="s">
        <v>2</v>
      </c>
      <c r="F4" s="55"/>
      <c r="G4" s="54" t="s">
        <v>3</v>
      </c>
      <c r="H4" s="55"/>
      <c r="I4" s="54" t="s">
        <v>4</v>
      </c>
      <c r="J4" s="55"/>
      <c r="K4" s="54" t="s">
        <v>5</v>
      </c>
      <c r="L4" s="55"/>
      <c r="M4" s="54" t="s">
        <v>431</v>
      </c>
      <c r="N4" s="55"/>
      <c r="O4" s="54" t="s">
        <v>432</v>
      </c>
      <c r="P4" s="55"/>
      <c r="Q4" s="54" t="s">
        <v>430</v>
      </c>
      <c r="R4" s="55"/>
    </row>
    <row r="5" spans="1:18" ht="15">
      <c r="A5" s="27" t="s">
        <v>10</v>
      </c>
      <c r="B5" s="28" t="s">
        <v>145</v>
      </c>
      <c r="C5" s="29" t="s">
        <v>9</v>
      </c>
      <c r="D5" s="29" t="s">
        <v>1</v>
      </c>
      <c r="E5" s="29" t="s">
        <v>9</v>
      </c>
      <c r="F5" s="29" t="s">
        <v>1</v>
      </c>
      <c r="G5" s="29" t="s">
        <v>9</v>
      </c>
      <c r="H5" s="29" t="s">
        <v>1</v>
      </c>
      <c r="I5" s="29" t="s">
        <v>9</v>
      </c>
      <c r="J5" s="29" t="s">
        <v>1</v>
      </c>
      <c r="K5" s="29" t="s">
        <v>9</v>
      </c>
      <c r="L5" s="29" t="s">
        <v>1</v>
      </c>
      <c r="M5" s="29" t="s">
        <v>9</v>
      </c>
      <c r="N5" s="29" t="s">
        <v>1</v>
      </c>
      <c r="O5" s="29" t="s">
        <v>9</v>
      </c>
      <c r="P5" s="29" t="s">
        <v>1</v>
      </c>
      <c r="Q5" s="29" t="s">
        <v>9</v>
      </c>
      <c r="R5" s="29" t="s">
        <v>1</v>
      </c>
    </row>
    <row r="6" spans="1:18" ht="15">
      <c r="A6" s="35" t="s">
        <v>293</v>
      </c>
      <c r="B6" s="36" t="s">
        <v>11</v>
      </c>
      <c r="C6" s="24">
        <v>0</v>
      </c>
      <c r="D6" s="30">
        <v>0</v>
      </c>
      <c r="E6" s="24">
        <v>6</v>
      </c>
      <c r="F6" s="30">
        <v>353</v>
      </c>
      <c r="G6" s="24">
        <v>4</v>
      </c>
      <c r="H6" s="30">
        <v>48</v>
      </c>
      <c r="I6" s="24">
        <v>3</v>
      </c>
      <c r="J6" s="30">
        <v>161</v>
      </c>
      <c r="K6" s="24">
        <v>0</v>
      </c>
      <c r="L6" s="30">
        <v>0</v>
      </c>
      <c r="M6" s="24">
        <v>15</v>
      </c>
      <c r="N6" s="37">
        <f>+M6*5</f>
        <v>75</v>
      </c>
      <c r="O6" s="24">
        <v>0</v>
      </c>
      <c r="P6" s="30">
        <v>0</v>
      </c>
      <c r="Q6" s="24">
        <f>+O6+M6+K6+I6+G6+E6+C6</f>
        <v>28</v>
      </c>
      <c r="R6" s="30">
        <f>+P6+N6+L6+J6+H6+F6+D6</f>
        <v>637</v>
      </c>
    </row>
    <row r="7" spans="1:18" ht="15">
      <c r="A7" s="35" t="s">
        <v>294</v>
      </c>
      <c r="B7" s="36" t="s">
        <v>12</v>
      </c>
      <c r="C7" s="24">
        <v>2</v>
      </c>
      <c r="D7" s="31">
        <v>132</v>
      </c>
      <c r="E7" s="24">
        <v>34</v>
      </c>
      <c r="F7" s="31">
        <v>2465</v>
      </c>
      <c r="G7" s="24">
        <v>10</v>
      </c>
      <c r="H7" s="31">
        <v>98</v>
      </c>
      <c r="I7" s="24">
        <v>10</v>
      </c>
      <c r="J7" s="31">
        <v>850</v>
      </c>
      <c r="K7" s="24">
        <v>6</v>
      </c>
      <c r="L7" s="31">
        <v>1099</v>
      </c>
      <c r="M7" s="24">
        <v>24</v>
      </c>
      <c r="N7" s="31">
        <f aca="true" t="shared" si="0" ref="N7:N70">+M7*5</f>
        <v>120</v>
      </c>
      <c r="O7" s="24">
        <v>0</v>
      </c>
      <c r="P7" s="31">
        <v>0</v>
      </c>
      <c r="Q7" s="24">
        <f aca="true" t="shared" si="1" ref="Q7:R70">+O7+M7+K7+I7+G7+E7+C7</f>
        <v>86</v>
      </c>
      <c r="R7" s="31">
        <f t="shared" si="1"/>
        <v>4764</v>
      </c>
    </row>
    <row r="8" spans="1:18" ht="15">
      <c r="A8" s="35" t="s">
        <v>448</v>
      </c>
      <c r="B8" s="36" t="s">
        <v>13</v>
      </c>
      <c r="C8" s="24">
        <v>0</v>
      </c>
      <c r="D8" s="31">
        <v>0</v>
      </c>
      <c r="E8" s="24">
        <v>66</v>
      </c>
      <c r="F8" s="31">
        <v>5482</v>
      </c>
      <c r="G8" s="24">
        <v>18</v>
      </c>
      <c r="H8" s="31">
        <v>162</v>
      </c>
      <c r="I8" s="24">
        <v>12</v>
      </c>
      <c r="J8" s="31">
        <v>967</v>
      </c>
      <c r="K8" s="24">
        <v>2</v>
      </c>
      <c r="L8" s="31">
        <v>235</v>
      </c>
      <c r="M8" s="24">
        <v>0</v>
      </c>
      <c r="N8" s="31">
        <f t="shared" si="0"/>
        <v>0</v>
      </c>
      <c r="O8" s="24">
        <v>132</v>
      </c>
      <c r="P8" s="31">
        <f>+O8*4</f>
        <v>528</v>
      </c>
      <c r="Q8" s="24">
        <f t="shared" si="1"/>
        <v>230</v>
      </c>
      <c r="R8" s="31">
        <f t="shared" si="1"/>
        <v>7374</v>
      </c>
    </row>
    <row r="9" spans="1:18" ht="15">
      <c r="A9" s="35" t="s">
        <v>296</v>
      </c>
      <c r="B9" s="36" t="s">
        <v>14</v>
      </c>
      <c r="C9" s="24">
        <v>0</v>
      </c>
      <c r="D9" s="31">
        <v>0</v>
      </c>
      <c r="E9" s="24">
        <v>2</v>
      </c>
      <c r="F9" s="31">
        <v>150</v>
      </c>
      <c r="G9" s="24">
        <v>0</v>
      </c>
      <c r="H9" s="31">
        <v>0</v>
      </c>
      <c r="I9" s="24">
        <v>0</v>
      </c>
      <c r="J9" s="31">
        <v>0</v>
      </c>
      <c r="K9" s="24">
        <v>0</v>
      </c>
      <c r="L9" s="31">
        <v>0</v>
      </c>
      <c r="M9" s="24">
        <v>2</v>
      </c>
      <c r="N9" s="31">
        <f t="shared" si="0"/>
        <v>10</v>
      </c>
      <c r="O9" s="24">
        <v>0</v>
      </c>
      <c r="P9" s="31">
        <v>0</v>
      </c>
      <c r="Q9" s="24">
        <f t="shared" si="1"/>
        <v>4</v>
      </c>
      <c r="R9" s="31">
        <f t="shared" si="1"/>
        <v>160</v>
      </c>
    </row>
    <row r="10" spans="1:18" ht="15">
      <c r="A10" s="35" t="s">
        <v>297</v>
      </c>
      <c r="B10" s="36" t="s">
        <v>15</v>
      </c>
      <c r="C10" s="24">
        <v>0</v>
      </c>
      <c r="D10" s="31">
        <v>0</v>
      </c>
      <c r="E10" s="24">
        <v>3</v>
      </c>
      <c r="F10" s="31">
        <v>208</v>
      </c>
      <c r="G10" s="24">
        <v>1</v>
      </c>
      <c r="H10" s="31">
        <v>12</v>
      </c>
      <c r="I10" s="24">
        <v>2</v>
      </c>
      <c r="J10" s="31">
        <v>180</v>
      </c>
      <c r="K10" s="24">
        <v>0</v>
      </c>
      <c r="L10" s="31">
        <v>0</v>
      </c>
      <c r="M10" s="24">
        <v>1</v>
      </c>
      <c r="N10" s="31">
        <f t="shared" si="0"/>
        <v>5</v>
      </c>
      <c r="O10" s="24">
        <v>0</v>
      </c>
      <c r="P10" s="31">
        <v>0</v>
      </c>
      <c r="Q10" s="24">
        <f t="shared" si="1"/>
        <v>7</v>
      </c>
      <c r="R10" s="31">
        <f t="shared" si="1"/>
        <v>405</v>
      </c>
    </row>
    <row r="11" spans="1:18" ht="15">
      <c r="A11" s="35" t="s">
        <v>298</v>
      </c>
      <c r="B11" s="36" t="s">
        <v>16</v>
      </c>
      <c r="C11" s="24">
        <v>0</v>
      </c>
      <c r="D11" s="31">
        <v>0</v>
      </c>
      <c r="E11" s="24">
        <v>14</v>
      </c>
      <c r="F11" s="31">
        <v>842</v>
      </c>
      <c r="G11" s="24">
        <v>2</v>
      </c>
      <c r="H11" s="31">
        <v>22</v>
      </c>
      <c r="I11" s="24">
        <v>6</v>
      </c>
      <c r="J11" s="31">
        <v>281</v>
      </c>
      <c r="K11" s="24">
        <v>0</v>
      </c>
      <c r="L11" s="31">
        <v>0</v>
      </c>
      <c r="M11" s="24">
        <v>3</v>
      </c>
      <c r="N11" s="31">
        <f t="shared" si="0"/>
        <v>15</v>
      </c>
      <c r="O11" s="24">
        <v>0</v>
      </c>
      <c r="P11" s="31">
        <v>0</v>
      </c>
      <c r="Q11" s="24">
        <f t="shared" si="1"/>
        <v>25</v>
      </c>
      <c r="R11" s="31">
        <f t="shared" si="1"/>
        <v>1160</v>
      </c>
    </row>
    <row r="12" spans="1:18" ht="15">
      <c r="A12" s="35" t="s">
        <v>299</v>
      </c>
      <c r="B12" s="36" t="s">
        <v>17</v>
      </c>
      <c r="C12" s="24">
        <v>0</v>
      </c>
      <c r="D12" s="31">
        <v>0</v>
      </c>
      <c r="E12" s="24">
        <v>4</v>
      </c>
      <c r="F12" s="31">
        <v>156</v>
      </c>
      <c r="G12" s="24">
        <v>0</v>
      </c>
      <c r="H12" s="31">
        <v>0</v>
      </c>
      <c r="I12" s="24">
        <v>4</v>
      </c>
      <c r="J12" s="31">
        <v>308</v>
      </c>
      <c r="K12" s="24">
        <v>0</v>
      </c>
      <c r="L12" s="31">
        <v>0</v>
      </c>
      <c r="M12" s="24">
        <v>0</v>
      </c>
      <c r="N12" s="31">
        <f t="shared" si="0"/>
        <v>0</v>
      </c>
      <c r="O12" s="24">
        <v>0</v>
      </c>
      <c r="P12" s="31">
        <v>0</v>
      </c>
      <c r="Q12" s="24">
        <f t="shared" si="1"/>
        <v>8</v>
      </c>
      <c r="R12" s="31">
        <f t="shared" si="1"/>
        <v>464</v>
      </c>
    </row>
    <row r="13" spans="1:18" ht="15">
      <c r="A13" s="35" t="s">
        <v>300</v>
      </c>
      <c r="B13" s="36" t="s">
        <v>18</v>
      </c>
      <c r="C13" s="24">
        <v>0</v>
      </c>
      <c r="D13" s="31">
        <v>0</v>
      </c>
      <c r="E13" s="24">
        <v>57</v>
      </c>
      <c r="F13" s="31">
        <v>4139</v>
      </c>
      <c r="G13" s="24">
        <v>32</v>
      </c>
      <c r="H13" s="31">
        <v>285</v>
      </c>
      <c r="I13" s="24">
        <v>13</v>
      </c>
      <c r="J13" s="31">
        <v>991</v>
      </c>
      <c r="K13" s="24">
        <v>3</v>
      </c>
      <c r="L13" s="31">
        <v>414</v>
      </c>
      <c r="M13" s="24">
        <v>0</v>
      </c>
      <c r="N13" s="31">
        <f t="shared" si="0"/>
        <v>0</v>
      </c>
      <c r="O13" s="24">
        <v>141</v>
      </c>
      <c r="P13" s="31">
        <f>+O13*4</f>
        <v>564</v>
      </c>
      <c r="Q13" s="24">
        <f t="shared" si="1"/>
        <v>246</v>
      </c>
      <c r="R13" s="31">
        <f t="shared" si="1"/>
        <v>6393</v>
      </c>
    </row>
    <row r="14" spans="1:18" ht="15">
      <c r="A14" s="35" t="s">
        <v>301</v>
      </c>
      <c r="B14" s="36" t="s">
        <v>19</v>
      </c>
      <c r="C14" s="24">
        <v>0</v>
      </c>
      <c r="D14" s="31">
        <v>0</v>
      </c>
      <c r="E14" s="24">
        <v>9</v>
      </c>
      <c r="F14" s="31">
        <v>947</v>
      </c>
      <c r="G14" s="24">
        <v>9</v>
      </c>
      <c r="H14" s="31">
        <v>97</v>
      </c>
      <c r="I14" s="24">
        <v>9</v>
      </c>
      <c r="J14" s="31">
        <v>337</v>
      </c>
      <c r="K14" s="24">
        <v>0</v>
      </c>
      <c r="L14" s="31">
        <v>0</v>
      </c>
      <c r="M14" s="24">
        <v>4</v>
      </c>
      <c r="N14" s="31">
        <f t="shared" si="0"/>
        <v>20</v>
      </c>
      <c r="O14" s="24">
        <v>0</v>
      </c>
      <c r="P14" s="31">
        <v>0</v>
      </c>
      <c r="Q14" s="24">
        <f t="shared" si="1"/>
        <v>31</v>
      </c>
      <c r="R14" s="31">
        <f t="shared" si="1"/>
        <v>1401</v>
      </c>
    </row>
    <row r="15" spans="1:18" ht="15">
      <c r="A15" s="35" t="s">
        <v>302</v>
      </c>
      <c r="B15" s="36" t="s">
        <v>20</v>
      </c>
      <c r="C15" s="24">
        <v>0</v>
      </c>
      <c r="D15" s="31">
        <v>0</v>
      </c>
      <c r="E15" s="24">
        <v>1</v>
      </c>
      <c r="F15" s="31">
        <v>71</v>
      </c>
      <c r="G15" s="24">
        <v>0</v>
      </c>
      <c r="H15" s="31">
        <v>0</v>
      </c>
      <c r="I15" s="24">
        <v>1</v>
      </c>
      <c r="J15" s="31">
        <v>15</v>
      </c>
      <c r="K15" s="24">
        <v>0</v>
      </c>
      <c r="L15" s="31">
        <v>0</v>
      </c>
      <c r="M15" s="24">
        <v>0</v>
      </c>
      <c r="N15" s="31">
        <f t="shared" si="0"/>
        <v>0</v>
      </c>
      <c r="O15" s="24">
        <v>0</v>
      </c>
      <c r="P15" s="31">
        <v>0</v>
      </c>
      <c r="Q15" s="24">
        <f t="shared" si="1"/>
        <v>2</v>
      </c>
      <c r="R15" s="31">
        <f t="shared" si="1"/>
        <v>86</v>
      </c>
    </row>
    <row r="16" spans="1:18" ht="15">
      <c r="A16" s="35" t="s">
        <v>304</v>
      </c>
      <c r="B16" s="36" t="s">
        <v>22</v>
      </c>
      <c r="C16" s="24">
        <v>0</v>
      </c>
      <c r="D16" s="31">
        <v>0</v>
      </c>
      <c r="E16" s="24">
        <v>15</v>
      </c>
      <c r="F16" s="31">
        <v>1090</v>
      </c>
      <c r="G16" s="24">
        <v>2</v>
      </c>
      <c r="H16" s="31">
        <v>24</v>
      </c>
      <c r="I16" s="24">
        <v>6</v>
      </c>
      <c r="J16" s="31">
        <v>249</v>
      </c>
      <c r="K16" s="24">
        <v>0</v>
      </c>
      <c r="L16" s="31">
        <v>0</v>
      </c>
      <c r="M16" s="24">
        <v>0</v>
      </c>
      <c r="N16" s="31">
        <f t="shared" si="0"/>
        <v>0</v>
      </c>
      <c r="O16" s="24">
        <v>0</v>
      </c>
      <c r="P16" s="31">
        <v>0</v>
      </c>
      <c r="Q16" s="24">
        <f t="shared" si="1"/>
        <v>23</v>
      </c>
      <c r="R16" s="31">
        <f t="shared" si="1"/>
        <v>1363</v>
      </c>
    </row>
    <row r="17" spans="1:18" ht="15">
      <c r="A17" s="35" t="s">
        <v>449</v>
      </c>
      <c r="B17" s="36" t="s">
        <v>21</v>
      </c>
      <c r="C17" s="24">
        <v>0</v>
      </c>
      <c r="D17" s="31">
        <v>0</v>
      </c>
      <c r="E17" s="24">
        <v>1</v>
      </c>
      <c r="F17" s="31">
        <v>40</v>
      </c>
      <c r="G17" s="24">
        <v>1</v>
      </c>
      <c r="H17" s="31">
        <v>12</v>
      </c>
      <c r="I17" s="24">
        <v>4</v>
      </c>
      <c r="J17" s="31">
        <v>318</v>
      </c>
      <c r="K17" s="24">
        <v>0</v>
      </c>
      <c r="L17" s="31">
        <v>0</v>
      </c>
      <c r="M17" s="24">
        <v>1</v>
      </c>
      <c r="N17" s="31">
        <f t="shared" si="0"/>
        <v>5</v>
      </c>
      <c r="O17" s="24">
        <v>0</v>
      </c>
      <c r="P17" s="31">
        <v>0</v>
      </c>
      <c r="Q17" s="24">
        <f t="shared" si="1"/>
        <v>7</v>
      </c>
      <c r="R17" s="31">
        <f t="shared" si="1"/>
        <v>375</v>
      </c>
    </row>
    <row r="18" spans="1:18" ht="15">
      <c r="A18" s="35" t="s">
        <v>305</v>
      </c>
      <c r="B18" s="36" t="s">
        <v>23</v>
      </c>
      <c r="C18" s="24">
        <v>0</v>
      </c>
      <c r="D18" s="31">
        <v>0</v>
      </c>
      <c r="E18" s="24">
        <v>1</v>
      </c>
      <c r="F18" s="31">
        <v>20</v>
      </c>
      <c r="G18" s="24">
        <v>0</v>
      </c>
      <c r="H18" s="31">
        <v>0</v>
      </c>
      <c r="I18" s="24">
        <v>1</v>
      </c>
      <c r="J18" s="31">
        <v>38</v>
      </c>
      <c r="K18" s="24">
        <v>0</v>
      </c>
      <c r="L18" s="31">
        <v>0</v>
      </c>
      <c r="M18" s="24">
        <v>1</v>
      </c>
      <c r="N18" s="31">
        <f t="shared" si="0"/>
        <v>5</v>
      </c>
      <c r="O18" s="24">
        <v>0</v>
      </c>
      <c r="P18" s="31">
        <v>0</v>
      </c>
      <c r="Q18" s="24">
        <f t="shared" si="1"/>
        <v>3</v>
      </c>
      <c r="R18" s="31">
        <f t="shared" si="1"/>
        <v>63</v>
      </c>
    </row>
    <row r="19" spans="1:18" ht="15">
      <c r="A19" s="35" t="s">
        <v>306</v>
      </c>
      <c r="B19" s="36" t="s">
        <v>24</v>
      </c>
      <c r="C19" s="24">
        <v>0</v>
      </c>
      <c r="D19" s="31">
        <v>0</v>
      </c>
      <c r="E19" s="24">
        <v>9</v>
      </c>
      <c r="F19" s="31">
        <v>703</v>
      </c>
      <c r="G19" s="24">
        <v>4</v>
      </c>
      <c r="H19" s="31">
        <v>48</v>
      </c>
      <c r="I19" s="24">
        <v>4</v>
      </c>
      <c r="J19" s="31">
        <v>411</v>
      </c>
      <c r="K19" s="24">
        <v>0</v>
      </c>
      <c r="L19" s="31">
        <v>0</v>
      </c>
      <c r="M19" s="24">
        <v>1</v>
      </c>
      <c r="N19" s="31">
        <f t="shared" si="0"/>
        <v>5</v>
      </c>
      <c r="O19" s="24">
        <v>0</v>
      </c>
      <c r="P19" s="31">
        <v>0</v>
      </c>
      <c r="Q19" s="24">
        <f t="shared" si="1"/>
        <v>18</v>
      </c>
      <c r="R19" s="31">
        <f t="shared" si="1"/>
        <v>1167</v>
      </c>
    </row>
    <row r="20" spans="1:18" ht="15">
      <c r="A20" s="35" t="s">
        <v>450</v>
      </c>
      <c r="B20" s="36" t="s">
        <v>25</v>
      </c>
      <c r="C20" s="24">
        <v>0</v>
      </c>
      <c r="D20" s="31">
        <v>0</v>
      </c>
      <c r="E20" s="24">
        <v>9</v>
      </c>
      <c r="F20" s="31">
        <v>941</v>
      </c>
      <c r="G20" s="24">
        <v>0</v>
      </c>
      <c r="H20" s="31">
        <v>0</v>
      </c>
      <c r="I20" s="24">
        <v>5</v>
      </c>
      <c r="J20" s="31">
        <v>326</v>
      </c>
      <c r="K20" s="24">
        <v>0</v>
      </c>
      <c r="L20" s="31">
        <v>0</v>
      </c>
      <c r="M20" s="24">
        <v>3</v>
      </c>
      <c r="N20" s="31">
        <f t="shared" si="0"/>
        <v>15</v>
      </c>
      <c r="O20" s="24">
        <v>0</v>
      </c>
      <c r="P20" s="31">
        <v>0</v>
      </c>
      <c r="Q20" s="24">
        <f t="shared" si="1"/>
        <v>17</v>
      </c>
      <c r="R20" s="31">
        <f t="shared" si="1"/>
        <v>1282</v>
      </c>
    </row>
    <row r="21" spans="1:18" ht="15">
      <c r="A21" s="35" t="s">
        <v>308</v>
      </c>
      <c r="B21" s="36" t="s">
        <v>26</v>
      </c>
      <c r="C21" s="24">
        <v>0</v>
      </c>
      <c r="D21" s="31">
        <v>0</v>
      </c>
      <c r="E21" s="24">
        <v>7</v>
      </c>
      <c r="F21" s="31">
        <v>276</v>
      </c>
      <c r="G21" s="24">
        <v>0</v>
      </c>
      <c r="H21" s="31">
        <v>0</v>
      </c>
      <c r="I21" s="24">
        <v>0</v>
      </c>
      <c r="J21" s="31">
        <v>0</v>
      </c>
      <c r="K21" s="24">
        <v>0</v>
      </c>
      <c r="L21" s="31">
        <v>0</v>
      </c>
      <c r="M21" s="24">
        <v>1</v>
      </c>
      <c r="N21" s="31">
        <f t="shared" si="0"/>
        <v>5</v>
      </c>
      <c r="O21" s="24">
        <v>0</v>
      </c>
      <c r="P21" s="31">
        <v>0</v>
      </c>
      <c r="Q21" s="24">
        <f t="shared" si="1"/>
        <v>8</v>
      </c>
      <c r="R21" s="31">
        <f t="shared" si="1"/>
        <v>281</v>
      </c>
    </row>
    <row r="22" spans="1:18" ht="15">
      <c r="A22" s="35" t="s">
        <v>309</v>
      </c>
      <c r="B22" s="36" t="s">
        <v>27</v>
      </c>
      <c r="C22" s="24">
        <v>0</v>
      </c>
      <c r="D22" s="31">
        <v>0</v>
      </c>
      <c r="E22" s="24">
        <v>9</v>
      </c>
      <c r="F22" s="31">
        <v>216</v>
      </c>
      <c r="G22" s="24">
        <v>2</v>
      </c>
      <c r="H22" s="31">
        <v>24</v>
      </c>
      <c r="I22" s="24">
        <v>0</v>
      </c>
      <c r="J22" s="31">
        <v>0</v>
      </c>
      <c r="K22" s="24">
        <v>0</v>
      </c>
      <c r="L22" s="31">
        <v>0</v>
      </c>
      <c r="M22" s="24">
        <v>0</v>
      </c>
      <c r="N22" s="31">
        <f t="shared" si="0"/>
        <v>0</v>
      </c>
      <c r="O22" s="24">
        <v>0</v>
      </c>
      <c r="P22" s="31">
        <v>0</v>
      </c>
      <c r="Q22" s="24">
        <f t="shared" si="1"/>
        <v>11</v>
      </c>
      <c r="R22" s="31">
        <f t="shared" si="1"/>
        <v>240</v>
      </c>
    </row>
    <row r="23" spans="1:18" ht="15">
      <c r="A23" s="35" t="s">
        <v>310</v>
      </c>
      <c r="B23" s="36" t="s">
        <v>28</v>
      </c>
      <c r="C23" s="24">
        <v>0</v>
      </c>
      <c r="D23" s="31">
        <v>0</v>
      </c>
      <c r="E23" s="24">
        <v>2</v>
      </c>
      <c r="F23" s="31">
        <v>60</v>
      </c>
      <c r="G23" s="24">
        <v>0</v>
      </c>
      <c r="H23" s="31">
        <v>0</v>
      </c>
      <c r="I23" s="24">
        <v>0</v>
      </c>
      <c r="J23" s="31">
        <v>0</v>
      </c>
      <c r="K23" s="24">
        <v>0</v>
      </c>
      <c r="L23" s="31">
        <v>0</v>
      </c>
      <c r="M23" s="24">
        <v>1</v>
      </c>
      <c r="N23" s="31">
        <f t="shared" si="0"/>
        <v>5</v>
      </c>
      <c r="O23" s="24">
        <v>0</v>
      </c>
      <c r="P23" s="31">
        <v>0</v>
      </c>
      <c r="Q23" s="24">
        <f t="shared" si="1"/>
        <v>3</v>
      </c>
      <c r="R23" s="31">
        <f t="shared" si="1"/>
        <v>65</v>
      </c>
    </row>
    <row r="24" spans="1:18" ht="15">
      <c r="A24" s="35" t="s">
        <v>451</v>
      </c>
      <c r="B24" s="36" t="s">
        <v>29</v>
      </c>
      <c r="C24" s="24">
        <v>0</v>
      </c>
      <c r="D24" s="31">
        <v>0</v>
      </c>
      <c r="E24" s="24">
        <v>2</v>
      </c>
      <c r="F24" s="31">
        <v>96</v>
      </c>
      <c r="G24" s="24">
        <v>1</v>
      </c>
      <c r="H24" s="31">
        <v>12</v>
      </c>
      <c r="I24" s="24">
        <v>0</v>
      </c>
      <c r="J24" s="31">
        <v>0</v>
      </c>
      <c r="K24" s="24">
        <v>0</v>
      </c>
      <c r="L24" s="31">
        <v>0</v>
      </c>
      <c r="M24" s="24">
        <v>0</v>
      </c>
      <c r="N24" s="31">
        <f t="shared" si="0"/>
        <v>0</v>
      </c>
      <c r="O24" s="24">
        <v>0</v>
      </c>
      <c r="P24" s="31">
        <v>0</v>
      </c>
      <c r="Q24" s="24">
        <f t="shared" si="1"/>
        <v>3</v>
      </c>
      <c r="R24" s="31">
        <f t="shared" si="1"/>
        <v>108</v>
      </c>
    </row>
    <row r="25" spans="1:18" ht="15">
      <c r="A25" s="35" t="s">
        <v>312</v>
      </c>
      <c r="B25" s="36" t="s">
        <v>30</v>
      </c>
      <c r="C25" s="24">
        <v>0</v>
      </c>
      <c r="D25" s="31">
        <v>0</v>
      </c>
      <c r="E25" s="24">
        <v>11</v>
      </c>
      <c r="F25" s="31">
        <v>1471</v>
      </c>
      <c r="G25" s="24">
        <v>7</v>
      </c>
      <c r="H25" s="31">
        <v>79</v>
      </c>
      <c r="I25" s="24">
        <v>9</v>
      </c>
      <c r="J25" s="31">
        <v>499</v>
      </c>
      <c r="K25" s="24">
        <v>0</v>
      </c>
      <c r="L25" s="31">
        <v>0</v>
      </c>
      <c r="M25" s="24">
        <v>1</v>
      </c>
      <c r="N25" s="31">
        <f t="shared" si="0"/>
        <v>5</v>
      </c>
      <c r="O25" s="24">
        <v>0</v>
      </c>
      <c r="P25" s="31">
        <v>0</v>
      </c>
      <c r="Q25" s="24">
        <f t="shared" si="1"/>
        <v>28</v>
      </c>
      <c r="R25" s="31">
        <f t="shared" si="1"/>
        <v>2054</v>
      </c>
    </row>
    <row r="26" spans="1:18" ht="15">
      <c r="A26" s="35" t="s">
        <v>313</v>
      </c>
      <c r="B26" s="36" t="s">
        <v>31</v>
      </c>
      <c r="C26" s="24">
        <v>0</v>
      </c>
      <c r="D26" s="31">
        <v>0</v>
      </c>
      <c r="E26" s="24">
        <v>10</v>
      </c>
      <c r="F26" s="31">
        <v>616</v>
      </c>
      <c r="G26" s="24">
        <v>11</v>
      </c>
      <c r="H26" s="31">
        <v>132</v>
      </c>
      <c r="I26" s="24">
        <v>2</v>
      </c>
      <c r="J26" s="31">
        <v>90</v>
      </c>
      <c r="K26" s="24">
        <v>0</v>
      </c>
      <c r="L26" s="31">
        <v>0</v>
      </c>
      <c r="M26" s="24">
        <v>1</v>
      </c>
      <c r="N26" s="31">
        <f t="shared" si="0"/>
        <v>5</v>
      </c>
      <c r="O26" s="24">
        <v>0</v>
      </c>
      <c r="P26" s="31">
        <v>0</v>
      </c>
      <c r="Q26" s="24">
        <f t="shared" si="1"/>
        <v>24</v>
      </c>
      <c r="R26" s="31">
        <f t="shared" si="1"/>
        <v>843</v>
      </c>
    </row>
    <row r="27" spans="1:18" ht="15">
      <c r="A27" s="35" t="s">
        <v>314</v>
      </c>
      <c r="B27" s="36" t="s">
        <v>32</v>
      </c>
      <c r="C27" s="24">
        <v>0</v>
      </c>
      <c r="D27" s="31">
        <v>0</v>
      </c>
      <c r="E27" s="24">
        <v>7</v>
      </c>
      <c r="F27" s="31">
        <v>428</v>
      </c>
      <c r="G27" s="24">
        <v>6</v>
      </c>
      <c r="H27" s="31">
        <v>66</v>
      </c>
      <c r="I27" s="24">
        <v>1</v>
      </c>
      <c r="J27" s="31">
        <v>38</v>
      </c>
      <c r="K27" s="24">
        <v>0</v>
      </c>
      <c r="L27" s="31">
        <v>0</v>
      </c>
      <c r="M27" s="24">
        <v>0</v>
      </c>
      <c r="N27" s="31">
        <f t="shared" si="0"/>
        <v>0</v>
      </c>
      <c r="O27" s="24">
        <v>0</v>
      </c>
      <c r="P27" s="31">
        <v>0</v>
      </c>
      <c r="Q27" s="24">
        <f t="shared" si="1"/>
        <v>14</v>
      </c>
      <c r="R27" s="31">
        <f t="shared" si="1"/>
        <v>532</v>
      </c>
    </row>
    <row r="28" spans="1:18" ht="15">
      <c r="A28" s="35" t="s">
        <v>315</v>
      </c>
      <c r="B28" s="36" t="s">
        <v>33</v>
      </c>
      <c r="C28" s="24">
        <v>0</v>
      </c>
      <c r="D28" s="31">
        <v>0</v>
      </c>
      <c r="E28" s="24">
        <v>2</v>
      </c>
      <c r="F28" s="31">
        <v>83</v>
      </c>
      <c r="G28" s="24">
        <v>0</v>
      </c>
      <c r="H28" s="31">
        <v>0</v>
      </c>
      <c r="I28" s="24">
        <v>0</v>
      </c>
      <c r="J28" s="31">
        <v>0</v>
      </c>
      <c r="K28" s="24">
        <v>0</v>
      </c>
      <c r="L28" s="31">
        <v>0</v>
      </c>
      <c r="M28" s="24">
        <v>0</v>
      </c>
      <c r="N28" s="31">
        <f t="shared" si="0"/>
        <v>0</v>
      </c>
      <c r="O28" s="24">
        <v>0</v>
      </c>
      <c r="P28" s="31">
        <v>0</v>
      </c>
      <c r="Q28" s="24">
        <f t="shared" si="1"/>
        <v>2</v>
      </c>
      <c r="R28" s="31">
        <f t="shared" si="1"/>
        <v>83</v>
      </c>
    </row>
    <row r="29" spans="1:18" ht="15">
      <c r="A29" s="35" t="s">
        <v>316</v>
      </c>
      <c r="B29" s="36" t="s">
        <v>34</v>
      </c>
      <c r="C29" s="24">
        <v>0</v>
      </c>
      <c r="D29" s="31">
        <v>0</v>
      </c>
      <c r="E29" s="24">
        <v>2</v>
      </c>
      <c r="F29" s="31">
        <v>60</v>
      </c>
      <c r="G29" s="24">
        <v>1</v>
      </c>
      <c r="H29" s="31">
        <v>12</v>
      </c>
      <c r="I29" s="24">
        <v>1</v>
      </c>
      <c r="J29" s="31">
        <v>40</v>
      </c>
      <c r="K29" s="24">
        <v>0</v>
      </c>
      <c r="L29" s="31">
        <v>0</v>
      </c>
      <c r="M29" s="24">
        <v>1</v>
      </c>
      <c r="N29" s="31">
        <f t="shared" si="0"/>
        <v>5</v>
      </c>
      <c r="O29" s="24">
        <v>0</v>
      </c>
      <c r="P29" s="31">
        <v>0</v>
      </c>
      <c r="Q29" s="24">
        <f t="shared" si="1"/>
        <v>5</v>
      </c>
      <c r="R29" s="31">
        <f t="shared" si="1"/>
        <v>117</v>
      </c>
    </row>
    <row r="30" spans="1:18" ht="15">
      <c r="A30" s="35" t="s">
        <v>452</v>
      </c>
      <c r="B30" s="36" t="s">
        <v>35</v>
      </c>
      <c r="C30" s="24">
        <v>0</v>
      </c>
      <c r="D30" s="31">
        <v>0</v>
      </c>
      <c r="E30" s="24">
        <v>22</v>
      </c>
      <c r="F30" s="31">
        <v>1586</v>
      </c>
      <c r="G30" s="24">
        <v>7</v>
      </c>
      <c r="H30" s="31">
        <v>71</v>
      </c>
      <c r="I30" s="24">
        <v>10</v>
      </c>
      <c r="J30" s="31">
        <v>948</v>
      </c>
      <c r="K30" s="24">
        <v>1</v>
      </c>
      <c r="L30" s="31">
        <v>100</v>
      </c>
      <c r="M30" s="24">
        <v>33</v>
      </c>
      <c r="N30" s="31">
        <f t="shared" si="0"/>
        <v>165</v>
      </c>
      <c r="O30" s="24">
        <v>0</v>
      </c>
      <c r="P30" s="31">
        <v>0</v>
      </c>
      <c r="Q30" s="24">
        <f t="shared" si="1"/>
        <v>73</v>
      </c>
      <c r="R30" s="31">
        <f t="shared" si="1"/>
        <v>2870</v>
      </c>
    </row>
    <row r="31" spans="1:18" ht="15">
      <c r="A31" s="35" t="s">
        <v>453</v>
      </c>
      <c r="B31" s="36" t="s">
        <v>36</v>
      </c>
      <c r="C31" s="24">
        <v>0</v>
      </c>
      <c r="D31" s="31">
        <v>0</v>
      </c>
      <c r="E31" s="24">
        <v>66</v>
      </c>
      <c r="F31" s="31">
        <v>6870</v>
      </c>
      <c r="G31" s="24">
        <v>33</v>
      </c>
      <c r="H31" s="31">
        <v>322</v>
      </c>
      <c r="I31" s="24">
        <v>44</v>
      </c>
      <c r="J31" s="31">
        <v>4211</v>
      </c>
      <c r="K31" s="24">
        <v>2</v>
      </c>
      <c r="L31" s="31">
        <v>170</v>
      </c>
      <c r="M31" s="24">
        <v>60</v>
      </c>
      <c r="N31" s="31">
        <f t="shared" si="0"/>
        <v>300</v>
      </c>
      <c r="O31" s="24">
        <v>0</v>
      </c>
      <c r="P31" s="31">
        <v>0</v>
      </c>
      <c r="Q31" s="24">
        <f t="shared" si="1"/>
        <v>205</v>
      </c>
      <c r="R31" s="31">
        <f t="shared" si="1"/>
        <v>11873</v>
      </c>
    </row>
    <row r="32" spans="1:18" ht="15">
      <c r="A32" s="35" t="s">
        <v>319</v>
      </c>
      <c r="B32" s="36" t="s">
        <v>37</v>
      </c>
      <c r="C32" s="24">
        <v>0</v>
      </c>
      <c r="D32" s="31">
        <v>0</v>
      </c>
      <c r="E32" s="24">
        <v>70</v>
      </c>
      <c r="F32" s="31">
        <v>11357</v>
      </c>
      <c r="G32" s="24">
        <v>41</v>
      </c>
      <c r="H32" s="31">
        <v>469</v>
      </c>
      <c r="I32" s="24">
        <v>37</v>
      </c>
      <c r="J32" s="31">
        <v>4151</v>
      </c>
      <c r="K32" s="24">
        <v>0</v>
      </c>
      <c r="L32" s="31">
        <v>0</v>
      </c>
      <c r="M32" s="24">
        <v>22</v>
      </c>
      <c r="N32" s="31">
        <f t="shared" si="0"/>
        <v>110</v>
      </c>
      <c r="O32" s="24">
        <v>0</v>
      </c>
      <c r="P32" s="31">
        <v>0</v>
      </c>
      <c r="Q32" s="24">
        <f t="shared" si="1"/>
        <v>170</v>
      </c>
      <c r="R32" s="31">
        <f t="shared" si="1"/>
        <v>16087</v>
      </c>
    </row>
    <row r="33" spans="1:18" ht="15">
      <c r="A33" s="35" t="s">
        <v>320</v>
      </c>
      <c r="B33" s="36" t="s">
        <v>38</v>
      </c>
      <c r="C33" s="24">
        <v>0</v>
      </c>
      <c r="D33" s="31">
        <v>0</v>
      </c>
      <c r="E33" s="24">
        <v>6</v>
      </c>
      <c r="F33" s="31">
        <v>462</v>
      </c>
      <c r="G33" s="24">
        <v>1</v>
      </c>
      <c r="H33" s="31">
        <v>12</v>
      </c>
      <c r="I33" s="24">
        <v>3</v>
      </c>
      <c r="J33" s="31">
        <v>121</v>
      </c>
      <c r="K33" s="24">
        <v>0</v>
      </c>
      <c r="L33" s="31">
        <v>0</v>
      </c>
      <c r="M33" s="24">
        <v>0</v>
      </c>
      <c r="N33" s="31">
        <f t="shared" si="0"/>
        <v>0</v>
      </c>
      <c r="O33" s="24">
        <v>0</v>
      </c>
      <c r="P33" s="31">
        <v>0</v>
      </c>
      <c r="Q33" s="24">
        <f t="shared" si="1"/>
        <v>10</v>
      </c>
      <c r="R33" s="31">
        <f t="shared" si="1"/>
        <v>595</v>
      </c>
    </row>
    <row r="34" spans="1:18" ht="15">
      <c r="A34" s="35" t="s">
        <v>454</v>
      </c>
      <c r="B34" s="36" t="s">
        <v>40</v>
      </c>
      <c r="C34" s="24">
        <v>0</v>
      </c>
      <c r="D34" s="31">
        <v>0</v>
      </c>
      <c r="E34" s="24">
        <v>5</v>
      </c>
      <c r="F34" s="31">
        <v>439</v>
      </c>
      <c r="G34" s="24">
        <v>1</v>
      </c>
      <c r="H34" s="31">
        <v>12</v>
      </c>
      <c r="I34" s="24">
        <v>3</v>
      </c>
      <c r="J34" s="31">
        <v>251</v>
      </c>
      <c r="K34" s="24">
        <v>0</v>
      </c>
      <c r="L34" s="31">
        <v>0</v>
      </c>
      <c r="M34" s="24">
        <v>3</v>
      </c>
      <c r="N34" s="31">
        <f t="shared" si="0"/>
        <v>15</v>
      </c>
      <c r="O34" s="24">
        <v>0</v>
      </c>
      <c r="P34" s="31">
        <v>0</v>
      </c>
      <c r="Q34" s="24">
        <f t="shared" si="1"/>
        <v>12</v>
      </c>
      <c r="R34" s="31">
        <f t="shared" si="1"/>
        <v>717</v>
      </c>
    </row>
    <row r="35" spans="1:18" ht="15">
      <c r="A35" s="35" t="s">
        <v>455</v>
      </c>
      <c r="B35" s="36" t="s">
        <v>41</v>
      </c>
      <c r="C35" s="24">
        <v>0</v>
      </c>
      <c r="D35" s="31">
        <v>0</v>
      </c>
      <c r="E35" s="24">
        <v>2</v>
      </c>
      <c r="F35" s="31">
        <v>153</v>
      </c>
      <c r="G35" s="24">
        <v>0</v>
      </c>
      <c r="H35" s="31">
        <v>0</v>
      </c>
      <c r="I35" s="24">
        <v>1</v>
      </c>
      <c r="J35" s="31">
        <v>75</v>
      </c>
      <c r="K35" s="24">
        <v>0</v>
      </c>
      <c r="L35" s="31">
        <v>0</v>
      </c>
      <c r="M35" s="24">
        <v>2</v>
      </c>
      <c r="N35" s="31">
        <f t="shared" si="0"/>
        <v>10</v>
      </c>
      <c r="O35" s="24">
        <v>0</v>
      </c>
      <c r="P35" s="31">
        <v>0</v>
      </c>
      <c r="Q35" s="24">
        <f t="shared" si="1"/>
        <v>5</v>
      </c>
      <c r="R35" s="31">
        <f t="shared" si="1"/>
        <v>238</v>
      </c>
    </row>
    <row r="36" spans="1:18" ht="15">
      <c r="A36" s="35" t="s">
        <v>324</v>
      </c>
      <c r="B36" s="36" t="s">
        <v>42</v>
      </c>
      <c r="C36" s="24">
        <v>0</v>
      </c>
      <c r="D36" s="31">
        <v>0</v>
      </c>
      <c r="E36" s="24">
        <v>1</v>
      </c>
      <c r="F36" s="31">
        <v>90</v>
      </c>
      <c r="G36" s="24">
        <v>0</v>
      </c>
      <c r="H36" s="31">
        <v>0</v>
      </c>
      <c r="I36" s="24">
        <v>1</v>
      </c>
      <c r="J36" s="31">
        <v>14</v>
      </c>
      <c r="K36" s="24">
        <v>0</v>
      </c>
      <c r="L36" s="31">
        <v>0</v>
      </c>
      <c r="M36" s="24">
        <v>0</v>
      </c>
      <c r="N36" s="31">
        <f t="shared" si="0"/>
        <v>0</v>
      </c>
      <c r="O36" s="24">
        <v>0</v>
      </c>
      <c r="P36" s="31">
        <v>0</v>
      </c>
      <c r="Q36" s="24">
        <f t="shared" si="1"/>
        <v>2</v>
      </c>
      <c r="R36" s="31">
        <f t="shared" si="1"/>
        <v>104</v>
      </c>
    </row>
    <row r="37" spans="1:18" ht="15">
      <c r="A37" s="35" t="s">
        <v>325</v>
      </c>
      <c r="B37" s="36" t="s">
        <v>43</v>
      </c>
      <c r="C37" s="24">
        <v>0</v>
      </c>
      <c r="D37" s="31">
        <v>0</v>
      </c>
      <c r="E37" s="24">
        <v>10</v>
      </c>
      <c r="F37" s="31">
        <v>1889</v>
      </c>
      <c r="G37" s="24">
        <v>7</v>
      </c>
      <c r="H37" s="31">
        <v>77</v>
      </c>
      <c r="I37" s="24">
        <v>4</v>
      </c>
      <c r="J37" s="31">
        <v>285</v>
      </c>
      <c r="K37" s="24">
        <v>2</v>
      </c>
      <c r="L37" s="31">
        <v>260</v>
      </c>
      <c r="M37" s="24">
        <v>6</v>
      </c>
      <c r="N37" s="31">
        <f t="shared" si="0"/>
        <v>30</v>
      </c>
      <c r="O37" s="24">
        <v>0</v>
      </c>
      <c r="P37" s="31">
        <v>0</v>
      </c>
      <c r="Q37" s="24">
        <f t="shared" si="1"/>
        <v>29</v>
      </c>
      <c r="R37" s="31">
        <f t="shared" si="1"/>
        <v>2541</v>
      </c>
    </row>
    <row r="38" spans="1:18" ht="15">
      <c r="A38" s="35" t="s">
        <v>326</v>
      </c>
      <c r="B38" s="36" t="s">
        <v>44</v>
      </c>
      <c r="C38" s="24">
        <v>0</v>
      </c>
      <c r="D38" s="31">
        <v>0</v>
      </c>
      <c r="E38" s="24">
        <v>2</v>
      </c>
      <c r="F38" s="31">
        <v>170</v>
      </c>
      <c r="G38" s="24">
        <v>0</v>
      </c>
      <c r="H38" s="31">
        <v>0</v>
      </c>
      <c r="I38" s="24">
        <v>2</v>
      </c>
      <c r="J38" s="31">
        <v>22</v>
      </c>
      <c r="K38" s="24">
        <v>0</v>
      </c>
      <c r="L38" s="31">
        <v>0</v>
      </c>
      <c r="M38" s="24">
        <v>0</v>
      </c>
      <c r="N38" s="31">
        <f t="shared" si="0"/>
        <v>0</v>
      </c>
      <c r="O38" s="24">
        <v>0</v>
      </c>
      <c r="P38" s="31">
        <v>0</v>
      </c>
      <c r="Q38" s="24">
        <f t="shared" si="1"/>
        <v>4</v>
      </c>
      <c r="R38" s="31">
        <f t="shared" si="1"/>
        <v>192</v>
      </c>
    </row>
    <row r="39" spans="1:18" ht="15">
      <c r="A39" s="35" t="s">
        <v>456</v>
      </c>
      <c r="B39" s="36" t="s">
        <v>45</v>
      </c>
      <c r="C39" s="24">
        <v>0</v>
      </c>
      <c r="D39" s="31">
        <v>0</v>
      </c>
      <c r="E39" s="24">
        <v>10</v>
      </c>
      <c r="F39" s="31">
        <v>965</v>
      </c>
      <c r="G39" s="24">
        <v>7</v>
      </c>
      <c r="H39" s="31">
        <v>63</v>
      </c>
      <c r="I39" s="24">
        <v>9</v>
      </c>
      <c r="J39" s="31">
        <v>739</v>
      </c>
      <c r="K39" s="24">
        <v>0</v>
      </c>
      <c r="L39" s="31">
        <v>0</v>
      </c>
      <c r="M39" s="24">
        <v>15</v>
      </c>
      <c r="N39" s="31">
        <f t="shared" si="0"/>
        <v>75</v>
      </c>
      <c r="O39" s="24">
        <v>0</v>
      </c>
      <c r="P39" s="31">
        <v>0</v>
      </c>
      <c r="Q39" s="24">
        <f t="shared" si="1"/>
        <v>41</v>
      </c>
      <c r="R39" s="31">
        <f t="shared" si="1"/>
        <v>1842</v>
      </c>
    </row>
    <row r="40" spans="1:18" ht="15">
      <c r="A40" s="35" t="s">
        <v>328</v>
      </c>
      <c r="B40" s="36" t="s">
        <v>46</v>
      </c>
      <c r="C40" s="24">
        <v>0</v>
      </c>
      <c r="D40" s="31">
        <v>0</v>
      </c>
      <c r="E40" s="24">
        <v>3</v>
      </c>
      <c r="F40" s="31">
        <v>140</v>
      </c>
      <c r="G40" s="24">
        <v>0</v>
      </c>
      <c r="H40" s="31">
        <v>0</v>
      </c>
      <c r="I40" s="24">
        <v>0</v>
      </c>
      <c r="J40" s="31">
        <v>0</v>
      </c>
      <c r="K40" s="24">
        <v>0</v>
      </c>
      <c r="L40" s="31">
        <v>0</v>
      </c>
      <c r="M40" s="24">
        <v>0</v>
      </c>
      <c r="N40" s="31">
        <f t="shared" si="0"/>
        <v>0</v>
      </c>
      <c r="O40" s="24">
        <v>0</v>
      </c>
      <c r="P40" s="31">
        <v>0</v>
      </c>
      <c r="Q40" s="24">
        <f t="shared" si="1"/>
        <v>3</v>
      </c>
      <c r="R40" s="31">
        <f t="shared" si="1"/>
        <v>140</v>
      </c>
    </row>
    <row r="41" spans="1:18" ht="15">
      <c r="A41" s="35" t="s">
        <v>329</v>
      </c>
      <c r="B41" s="36" t="s">
        <v>47</v>
      </c>
      <c r="C41" s="24">
        <v>0</v>
      </c>
      <c r="D41" s="31">
        <v>0</v>
      </c>
      <c r="E41" s="24">
        <v>3</v>
      </c>
      <c r="F41" s="31">
        <v>348</v>
      </c>
      <c r="G41" s="24">
        <v>8</v>
      </c>
      <c r="H41" s="31">
        <v>94</v>
      </c>
      <c r="I41" s="24">
        <v>2</v>
      </c>
      <c r="J41" s="31">
        <v>46</v>
      </c>
      <c r="K41" s="24">
        <v>0</v>
      </c>
      <c r="L41" s="31">
        <v>0</v>
      </c>
      <c r="M41" s="24">
        <v>4</v>
      </c>
      <c r="N41" s="31">
        <f t="shared" si="0"/>
        <v>20</v>
      </c>
      <c r="O41" s="24">
        <v>0</v>
      </c>
      <c r="P41" s="31">
        <v>0</v>
      </c>
      <c r="Q41" s="24">
        <f t="shared" si="1"/>
        <v>17</v>
      </c>
      <c r="R41" s="31">
        <f t="shared" si="1"/>
        <v>508</v>
      </c>
    </row>
    <row r="42" spans="1:18" ht="15">
      <c r="A42" s="35" t="s">
        <v>457</v>
      </c>
      <c r="B42" s="36" t="s">
        <v>48</v>
      </c>
      <c r="C42" s="24">
        <v>0</v>
      </c>
      <c r="D42" s="31">
        <v>0</v>
      </c>
      <c r="E42" s="24">
        <v>4</v>
      </c>
      <c r="F42" s="31">
        <v>309</v>
      </c>
      <c r="G42" s="24">
        <v>2</v>
      </c>
      <c r="H42" s="31">
        <v>24</v>
      </c>
      <c r="I42" s="24">
        <v>1</v>
      </c>
      <c r="J42" s="31">
        <v>59</v>
      </c>
      <c r="K42" s="24">
        <v>0</v>
      </c>
      <c r="L42" s="31">
        <v>0</v>
      </c>
      <c r="M42" s="24">
        <v>5</v>
      </c>
      <c r="N42" s="31">
        <f t="shared" si="0"/>
        <v>25</v>
      </c>
      <c r="O42" s="24">
        <v>0</v>
      </c>
      <c r="P42" s="31">
        <v>0</v>
      </c>
      <c r="Q42" s="24">
        <f t="shared" si="1"/>
        <v>12</v>
      </c>
      <c r="R42" s="31">
        <f t="shared" si="1"/>
        <v>417</v>
      </c>
    </row>
    <row r="43" spans="1:18" ht="15">
      <c r="A43" s="35" t="s">
        <v>331</v>
      </c>
      <c r="B43" s="36" t="s">
        <v>49</v>
      </c>
      <c r="C43" s="24">
        <v>0</v>
      </c>
      <c r="D43" s="31">
        <v>0</v>
      </c>
      <c r="E43" s="24">
        <v>6</v>
      </c>
      <c r="F43" s="31">
        <v>406</v>
      </c>
      <c r="G43" s="24">
        <v>3</v>
      </c>
      <c r="H43" s="31">
        <v>36</v>
      </c>
      <c r="I43" s="24">
        <v>1</v>
      </c>
      <c r="J43" s="31">
        <v>20</v>
      </c>
      <c r="K43" s="24">
        <v>0</v>
      </c>
      <c r="L43" s="31">
        <v>0</v>
      </c>
      <c r="M43" s="24">
        <v>1</v>
      </c>
      <c r="N43" s="31">
        <f t="shared" si="0"/>
        <v>5</v>
      </c>
      <c r="O43" s="24">
        <v>0</v>
      </c>
      <c r="P43" s="31">
        <v>0</v>
      </c>
      <c r="Q43" s="24">
        <f t="shared" si="1"/>
        <v>11</v>
      </c>
      <c r="R43" s="31">
        <f t="shared" si="1"/>
        <v>467</v>
      </c>
    </row>
    <row r="44" spans="1:18" ht="15">
      <c r="A44" s="35" t="s">
        <v>333</v>
      </c>
      <c r="B44" s="36" t="s">
        <v>51</v>
      </c>
      <c r="C44" s="24">
        <v>3</v>
      </c>
      <c r="D44" s="31">
        <v>305</v>
      </c>
      <c r="E44" s="24">
        <v>426</v>
      </c>
      <c r="F44" s="31">
        <v>45896</v>
      </c>
      <c r="G44" s="24">
        <v>445</v>
      </c>
      <c r="H44" s="31">
        <v>5087</v>
      </c>
      <c r="I44" s="24">
        <v>78</v>
      </c>
      <c r="J44" s="31">
        <v>6944</v>
      </c>
      <c r="K44" s="24">
        <v>22</v>
      </c>
      <c r="L44" s="31">
        <v>2401</v>
      </c>
      <c r="M44" s="24">
        <v>0</v>
      </c>
      <c r="N44" s="31">
        <f t="shared" si="0"/>
        <v>0</v>
      </c>
      <c r="O44" s="24">
        <v>1693</v>
      </c>
      <c r="P44" s="31">
        <f>+O44*5</f>
        <v>8465</v>
      </c>
      <c r="Q44" s="24">
        <f t="shared" si="1"/>
        <v>2667</v>
      </c>
      <c r="R44" s="31">
        <f t="shared" si="1"/>
        <v>69098</v>
      </c>
    </row>
    <row r="45" spans="1:18" ht="15">
      <c r="A45" s="35" t="s">
        <v>458</v>
      </c>
      <c r="B45" s="36" t="s">
        <v>50</v>
      </c>
      <c r="C45" s="24">
        <v>0</v>
      </c>
      <c r="D45" s="31">
        <v>0</v>
      </c>
      <c r="E45" s="24">
        <v>13</v>
      </c>
      <c r="F45" s="31">
        <v>1189</v>
      </c>
      <c r="G45" s="24">
        <v>3</v>
      </c>
      <c r="H45" s="31">
        <v>36</v>
      </c>
      <c r="I45" s="24">
        <v>5</v>
      </c>
      <c r="J45" s="31">
        <v>731</v>
      </c>
      <c r="K45" s="24">
        <v>2</v>
      </c>
      <c r="L45" s="31">
        <v>74</v>
      </c>
      <c r="M45" s="24">
        <v>0</v>
      </c>
      <c r="N45" s="31">
        <f t="shared" si="0"/>
        <v>0</v>
      </c>
      <c r="O45" s="24">
        <v>0</v>
      </c>
      <c r="P45" s="31">
        <v>0</v>
      </c>
      <c r="Q45" s="24">
        <f t="shared" si="1"/>
        <v>23</v>
      </c>
      <c r="R45" s="31">
        <f t="shared" si="1"/>
        <v>2030</v>
      </c>
    </row>
    <row r="46" spans="1:18" ht="15">
      <c r="A46" s="35" t="s">
        <v>459</v>
      </c>
      <c r="B46" s="36" t="s">
        <v>52</v>
      </c>
      <c r="C46" s="24">
        <v>0</v>
      </c>
      <c r="D46" s="31">
        <v>0</v>
      </c>
      <c r="E46" s="24">
        <v>11</v>
      </c>
      <c r="F46" s="31">
        <v>1008</v>
      </c>
      <c r="G46" s="24">
        <v>1</v>
      </c>
      <c r="H46" s="31">
        <v>12</v>
      </c>
      <c r="I46" s="24">
        <v>1</v>
      </c>
      <c r="J46" s="31">
        <v>195</v>
      </c>
      <c r="K46" s="24">
        <v>0</v>
      </c>
      <c r="L46" s="31">
        <v>0</v>
      </c>
      <c r="M46" s="24">
        <v>0</v>
      </c>
      <c r="N46" s="31">
        <f t="shared" si="0"/>
        <v>0</v>
      </c>
      <c r="O46" s="24">
        <v>0</v>
      </c>
      <c r="P46" s="31">
        <v>0</v>
      </c>
      <c r="Q46" s="24">
        <f t="shared" si="1"/>
        <v>13</v>
      </c>
      <c r="R46" s="31">
        <f t="shared" si="1"/>
        <v>1215</v>
      </c>
    </row>
    <row r="47" spans="1:18" ht="15">
      <c r="A47" s="35" t="s">
        <v>335</v>
      </c>
      <c r="B47" s="36" t="s">
        <v>53</v>
      </c>
      <c r="C47" s="24">
        <v>0</v>
      </c>
      <c r="D47" s="31">
        <v>0</v>
      </c>
      <c r="E47" s="24">
        <v>28</v>
      </c>
      <c r="F47" s="31">
        <v>2961</v>
      </c>
      <c r="G47" s="24">
        <v>9</v>
      </c>
      <c r="H47" s="31">
        <v>99</v>
      </c>
      <c r="I47" s="24">
        <v>17</v>
      </c>
      <c r="J47" s="31">
        <v>994</v>
      </c>
      <c r="K47" s="24">
        <v>1</v>
      </c>
      <c r="L47" s="31">
        <v>50</v>
      </c>
      <c r="M47" s="24">
        <v>7</v>
      </c>
      <c r="N47" s="31">
        <f t="shared" si="0"/>
        <v>35</v>
      </c>
      <c r="O47" s="24">
        <v>0</v>
      </c>
      <c r="P47" s="31">
        <v>0</v>
      </c>
      <c r="Q47" s="24">
        <f t="shared" si="1"/>
        <v>62</v>
      </c>
      <c r="R47" s="31">
        <f t="shared" si="1"/>
        <v>4139</v>
      </c>
    </row>
    <row r="48" spans="1:18" ht="15">
      <c r="A48" s="35" t="s">
        <v>336</v>
      </c>
      <c r="B48" s="36" t="s">
        <v>54</v>
      </c>
      <c r="C48" s="24">
        <v>0</v>
      </c>
      <c r="D48" s="31">
        <v>0</v>
      </c>
      <c r="E48" s="24">
        <v>2</v>
      </c>
      <c r="F48" s="31">
        <v>128</v>
      </c>
      <c r="G48" s="24">
        <v>2</v>
      </c>
      <c r="H48" s="31">
        <v>24</v>
      </c>
      <c r="I48" s="24">
        <v>2</v>
      </c>
      <c r="J48" s="31">
        <v>30</v>
      </c>
      <c r="K48" s="24">
        <v>0</v>
      </c>
      <c r="L48" s="31">
        <v>0</v>
      </c>
      <c r="M48" s="24">
        <v>0</v>
      </c>
      <c r="N48" s="31">
        <f t="shared" si="0"/>
        <v>0</v>
      </c>
      <c r="O48" s="24">
        <v>0</v>
      </c>
      <c r="P48" s="31">
        <v>0</v>
      </c>
      <c r="Q48" s="24">
        <f t="shared" si="1"/>
        <v>6</v>
      </c>
      <c r="R48" s="31">
        <f t="shared" si="1"/>
        <v>182</v>
      </c>
    </row>
    <row r="49" spans="1:18" ht="15">
      <c r="A49" s="35" t="s">
        <v>337</v>
      </c>
      <c r="B49" s="36" t="s">
        <v>55</v>
      </c>
      <c r="C49" s="24">
        <v>0</v>
      </c>
      <c r="D49" s="31">
        <v>0</v>
      </c>
      <c r="E49" s="24">
        <v>4</v>
      </c>
      <c r="F49" s="31">
        <v>279</v>
      </c>
      <c r="G49" s="24">
        <v>4</v>
      </c>
      <c r="H49" s="31">
        <v>44</v>
      </c>
      <c r="I49" s="24">
        <v>2</v>
      </c>
      <c r="J49" s="31">
        <v>140</v>
      </c>
      <c r="K49" s="24">
        <v>0</v>
      </c>
      <c r="L49" s="31">
        <v>0</v>
      </c>
      <c r="M49" s="24">
        <v>5</v>
      </c>
      <c r="N49" s="31">
        <f t="shared" si="0"/>
        <v>25</v>
      </c>
      <c r="O49" s="24">
        <v>0</v>
      </c>
      <c r="P49" s="31">
        <v>0</v>
      </c>
      <c r="Q49" s="24">
        <f t="shared" si="1"/>
        <v>15</v>
      </c>
      <c r="R49" s="31">
        <f t="shared" si="1"/>
        <v>488</v>
      </c>
    </row>
    <row r="50" spans="1:18" ht="15">
      <c r="A50" s="35" t="s">
        <v>339</v>
      </c>
      <c r="B50" s="36" t="s">
        <v>57</v>
      </c>
      <c r="C50" s="24">
        <v>0</v>
      </c>
      <c r="D50" s="31">
        <v>0</v>
      </c>
      <c r="E50" s="24">
        <v>13</v>
      </c>
      <c r="F50" s="31">
        <v>1021</v>
      </c>
      <c r="G50" s="24">
        <v>5</v>
      </c>
      <c r="H50" s="31">
        <v>50</v>
      </c>
      <c r="I50" s="24">
        <v>5</v>
      </c>
      <c r="J50" s="31">
        <v>304</v>
      </c>
      <c r="K50" s="24">
        <v>0</v>
      </c>
      <c r="L50" s="31">
        <v>0</v>
      </c>
      <c r="M50" s="24">
        <v>4</v>
      </c>
      <c r="N50" s="31">
        <f t="shared" si="0"/>
        <v>20</v>
      </c>
      <c r="O50" s="24">
        <v>0</v>
      </c>
      <c r="P50" s="31">
        <v>0</v>
      </c>
      <c r="Q50" s="24">
        <f t="shared" si="1"/>
        <v>27</v>
      </c>
      <c r="R50" s="31">
        <f t="shared" si="1"/>
        <v>1395</v>
      </c>
    </row>
    <row r="51" spans="1:18" ht="15">
      <c r="A51" s="35" t="s">
        <v>460</v>
      </c>
      <c r="B51" s="36" t="s">
        <v>56</v>
      </c>
      <c r="C51" s="24">
        <v>0</v>
      </c>
      <c r="D51" s="31">
        <v>0</v>
      </c>
      <c r="E51" s="24">
        <v>6</v>
      </c>
      <c r="F51" s="31">
        <v>390</v>
      </c>
      <c r="G51" s="24">
        <v>2</v>
      </c>
      <c r="H51" s="31">
        <v>20</v>
      </c>
      <c r="I51" s="24">
        <v>0</v>
      </c>
      <c r="J51" s="31">
        <v>0</v>
      </c>
      <c r="K51" s="24">
        <v>0</v>
      </c>
      <c r="L51" s="31">
        <v>0</v>
      </c>
      <c r="M51" s="24">
        <v>4</v>
      </c>
      <c r="N51" s="31">
        <f t="shared" si="0"/>
        <v>20</v>
      </c>
      <c r="O51" s="24">
        <v>0</v>
      </c>
      <c r="P51" s="31">
        <v>0</v>
      </c>
      <c r="Q51" s="24">
        <f t="shared" si="1"/>
        <v>12</v>
      </c>
      <c r="R51" s="31">
        <f t="shared" si="1"/>
        <v>430</v>
      </c>
    </row>
    <row r="52" spans="1:18" ht="15">
      <c r="A52" s="35" t="s">
        <v>340</v>
      </c>
      <c r="B52" s="36" t="s">
        <v>58</v>
      </c>
      <c r="C52" s="24">
        <v>0</v>
      </c>
      <c r="D52" s="31">
        <v>0</v>
      </c>
      <c r="E52" s="24">
        <v>11</v>
      </c>
      <c r="F52" s="31">
        <v>1093</v>
      </c>
      <c r="G52" s="24">
        <v>5</v>
      </c>
      <c r="H52" s="31">
        <v>54</v>
      </c>
      <c r="I52" s="24">
        <v>8</v>
      </c>
      <c r="J52" s="31">
        <v>724</v>
      </c>
      <c r="K52" s="24">
        <v>0</v>
      </c>
      <c r="L52" s="31">
        <v>0</v>
      </c>
      <c r="M52" s="24">
        <v>6</v>
      </c>
      <c r="N52" s="31">
        <f t="shared" si="0"/>
        <v>30</v>
      </c>
      <c r="O52" s="24">
        <v>0</v>
      </c>
      <c r="P52" s="31">
        <v>0</v>
      </c>
      <c r="Q52" s="24">
        <f t="shared" si="1"/>
        <v>30</v>
      </c>
      <c r="R52" s="31">
        <f t="shared" si="1"/>
        <v>1901</v>
      </c>
    </row>
    <row r="53" spans="1:18" ht="15">
      <c r="A53" s="35" t="s">
        <v>461</v>
      </c>
      <c r="B53" s="36" t="s">
        <v>59</v>
      </c>
      <c r="C53" s="24">
        <v>0</v>
      </c>
      <c r="D53" s="31">
        <v>0</v>
      </c>
      <c r="E53" s="24">
        <v>8</v>
      </c>
      <c r="F53" s="31">
        <v>768</v>
      </c>
      <c r="G53" s="24">
        <v>2</v>
      </c>
      <c r="H53" s="31">
        <v>19</v>
      </c>
      <c r="I53" s="24">
        <v>8</v>
      </c>
      <c r="J53" s="31">
        <v>741</v>
      </c>
      <c r="K53" s="24">
        <v>0</v>
      </c>
      <c r="L53" s="31">
        <v>0</v>
      </c>
      <c r="M53" s="24">
        <v>0</v>
      </c>
      <c r="N53" s="31">
        <f t="shared" si="0"/>
        <v>0</v>
      </c>
      <c r="O53" s="24">
        <v>0</v>
      </c>
      <c r="P53" s="31">
        <v>0</v>
      </c>
      <c r="Q53" s="24">
        <f t="shared" si="1"/>
        <v>18</v>
      </c>
      <c r="R53" s="31">
        <f t="shared" si="1"/>
        <v>1528</v>
      </c>
    </row>
    <row r="54" spans="1:18" ht="15">
      <c r="A54" s="35" t="s">
        <v>462</v>
      </c>
      <c r="B54" s="36" t="s">
        <v>60</v>
      </c>
      <c r="C54" s="24">
        <v>0</v>
      </c>
      <c r="D54" s="31">
        <v>0</v>
      </c>
      <c r="E54" s="24">
        <v>3</v>
      </c>
      <c r="F54" s="31">
        <v>164</v>
      </c>
      <c r="G54" s="24">
        <v>5</v>
      </c>
      <c r="H54" s="31">
        <v>60</v>
      </c>
      <c r="I54" s="24">
        <v>2</v>
      </c>
      <c r="J54" s="31">
        <v>184</v>
      </c>
      <c r="K54" s="24">
        <v>0</v>
      </c>
      <c r="L54" s="31">
        <v>0</v>
      </c>
      <c r="M54" s="24">
        <v>0</v>
      </c>
      <c r="N54" s="31">
        <f t="shared" si="0"/>
        <v>0</v>
      </c>
      <c r="O54" s="24">
        <v>0</v>
      </c>
      <c r="P54" s="31">
        <v>0</v>
      </c>
      <c r="Q54" s="24">
        <f t="shared" si="1"/>
        <v>10</v>
      </c>
      <c r="R54" s="31">
        <f t="shared" si="1"/>
        <v>408</v>
      </c>
    </row>
    <row r="55" spans="1:18" ht="15">
      <c r="A55" s="35" t="s">
        <v>343</v>
      </c>
      <c r="B55" s="36" t="s">
        <v>61</v>
      </c>
      <c r="C55" s="24">
        <v>0</v>
      </c>
      <c r="D55" s="31">
        <v>0</v>
      </c>
      <c r="E55" s="24">
        <v>4</v>
      </c>
      <c r="F55" s="31">
        <v>217</v>
      </c>
      <c r="G55" s="24">
        <v>0</v>
      </c>
      <c r="H55" s="31">
        <v>0</v>
      </c>
      <c r="I55" s="24">
        <v>2</v>
      </c>
      <c r="J55" s="31">
        <v>149</v>
      </c>
      <c r="K55" s="24">
        <v>0</v>
      </c>
      <c r="L55" s="31">
        <v>0</v>
      </c>
      <c r="M55" s="24">
        <v>0</v>
      </c>
      <c r="N55" s="31">
        <f t="shared" si="0"/>
        <v>0</v>
      </c>
      <c r="O55" s="24">
        <v>0</v>
      </c>
      <c r="P55" s="31">
        <v>0</v>
      </c>
      <c r="Q55" s="24">
        <f t="shared" si="1"/>
        <v>6</v>
      </c>
      <c r="R55" s="31">
        <f t="shared" si="1"/>
        <v>366</v>
      </c>
    </row>
    <row r="56" spans="1:18" ht="15">
      <c r="A56" s="35" t="s">
        <v>344</v>
      </c>
      <c r="B56" s="36" t="s">
        <v>62</v>
      </c>
      <c r="C56" s="24">
        <v>1</v>
      </c>
      <c r="D56" s="31">
        <v>20</v>
      </c>
      <c r="E56" s="24">
        <v>8</v>
      </c>
      <c r="F56" s="31">
        <v>567</v>
      </c>
      <c r="G56" s="24">
        <v>1</v>
      </c>
      <c r="H56" s="31">
        <v>12</v>
      </c>
      <c r="I56" s="24">
        <v>6</v>
      </c>
      <c r="J56" s="31">
        <v>409</v>
      </c>
      <c r="K56" s="24">
        <v>0</v>
      </c>
      <c r="L56" s="31">
        <v>0</v>
      </c>
      <c r="M56" s="24">
        <v>1</v>
      </c>
      <c r="N56" s="31">
        <f t="shared" si="0"/>
        <v>5</v>
      </c>
      <c r="O56" s="24">
        <v>0</v>
      </c>
      <c r="P56" s="31">
        <v>0</v>
      </c>
      <c r="Q56" s="24">
        <f t="shared" si="1"/>
        <v>17</v>
      </c>
      <c r="R56" s="31">
        <f t="shared" si="1"/>
        <v>1013</v>
      </c>
    </row>
    <row r="57" spans="1:18" ht="15">
      <c r="A57" s="35" t="s">
        <v>345</v>
      </c>
      <c r="B57" s="36" t="s">
        <v>63</v>
      </c>
      <c r="C57" s="24">
        <v>0</v>
      </c>
      <c r="D57" s="31">
        <v>0</v>
      </c>
      <c r="E57" s="24">
        <v>7</v>
      </c>
      <c r="F57" s="31">
        <v>470</v>
      </c>
      <c r="G57" s="24">
        <v>3</v>
      </c>
      <c r="H57" s="31">
        <v>29</v>
      </c>
      <c r="I57" s="24">
        <v>5</v>
      </c>
      <c r="J57" s="31">
        <v>347</v>
      </c>
      <c r="K57" s="24">
        <v>0</v>
      </c>
      <c r="L57" s="31">
        <v>0</v>
      </c>
      <c r="M57" s="24">
        <v>2</v>
      </c>
      <c r="N57" s="31">
        <f t="shared" si="0"/>
        <v>10</v>
      </c>
      <c r="O57" s="24">
        <v>0</v>
      </c>
      <c r="P57" s="31">
        <v>0</v>
      </c>
      <c r="Q57" s="24">
        <f t="shared" si="1"/>
        <v>17</v>
      </c>
      <c r="R57" s="31">
        <f t="shared" si="1"/>
        <v>856</v>
      </c>
    </row>
    <row r="58" spans="1:18" ht="15">
      <c r="A58" s="35" t="s">
        <v>346</v>
      </c>
      <c r="B58" s="36" t="s">
        <v>64</v>
      </c>
      <c r="C58" s="24">
        <v>0</v>
      </c>
      <c r="D58" s="31">
        <v>0</v>
      </c>
      <c r="E58" s="24">
        <v>1</v>
      </c>
      <c r="F58" s="31">
        <v>57</v>
      </c>
      <c r="G58" s="24">
        <v>1</v>
      </c>
      <c r="H58" s="31">
        <v>12</v>
      </c>
      <c r="I58" s="24">
        <v>1</v>
      </c>
      <c r="J58" s="31">
        <v>125</v>
      </c>
      <c r="K58" s="24">
        <v>0</v>
      </c>
      <c r="L58" s="31">
        <v>0</v>
      </c>
      <c r="M58" s="24">
        <v>2</v>
      </c>
      <c r="N58" s="31">
        <f t="shared" si="0"/>
        <v>10</v>
      </c>
      <c r="O58" s="24">
        <v>0</v>
      </c>
      <c r="P58" s="31">
        <v>0</v>
      </c>
      <c r="Q58" s="24">
        <f t="shared" si="1"/>
        <v>5</v>
      </c>
      <c r="R58" s="31">
        <f t="shared" si="1"/>
        <v>204</v>
      </c>
    </row>
    <row r="59" spans="1:18" ht="15">
      <c r="A59" s="35" t="s">
        <v>347</v>
      </c>
      <c r="B59" s="36" t="s">
        <v>65</v>
      </c>
      <c r="C59" s="24">
        <v>0</v>
      </c>
      <c r="D59" s="31">
        <v>0</v>
      </c>
      <c r="E59" s="24">
        <v>7</v>
      </c>
      <c r="F59" s="31">
        <v>450</v>
      </c>
      <c r="G59" s="24">
        <v>0</v>
      </c>
      <c r="H59" s="31">
        <v>0</v>
      </c>
      <c r="I59" s="24">
        <v>1</v>
      </c>
      <c r="J59" s="31">
        <v>30</v>
      </c>
      <c r="K59" s="24">
        <v>0</v>
      </c>
      <c r="L59" s="31">
        <v>0</v>
      </c>
      <c r="M59" s="24">
        <v>0</v>
      </c>
      <c r="N59" s="31">
        <f t="shared" si="0"/>
        <v>0</v>
      </c>
      <c r="O59" s="24">
        <v>0</v>
      </c>
      <c r="P59" s="31">
        <v>0</v>
      </c>
      <c r="Q59" s="24">
        <f t="shared" si="1"/>
        <v>8</v>
      </c>
      <c r="R59" s="31">
        <f t="shared" si="1"/>
        <v>480</v>
      </c>
    </row>
    <row r="60" spans="1:18" ht="15">
      <c r="A60" s="35" t="s">
        <v>348</v>
      </c>
      <c r="B60" s="36" t="s">
        <v>66</v>
      </c>
      <c r="C60" s="24">
        <v>0</v>
      </c>
      <c r="D60" s="31">
        <v>0</v>
      </c>
      <c r="E60" s="24">
        <v>2</v>
      </c>
      <c r="F60" s="31">
        <v>40</v>
      </c>
      <c r="G60" s="24">
        <v>1</v>
      </c>
      <c r="H60" s="31">
        <v>12</v>
      </c>
      <c r="I60" s="24">
        <v>2</v>
      </c>
      <c r="J60" s="31">
        <v>52</v>
      </c>
      <c r="K60" s="24">
        <v>0</v>
      </c>
      <c r="L60" s="31">
        <v>0</v>
      </c>
      <c r="M60" s="24">
        <v>2</v>
      </c>
      <c r="N60" s="31">
        <f t="shared" si="0"/>
        <v>10</v>
      </c>
      <c r="O60" s="24">
        <v>0</v>
      </c>
      <c r="P60" s="31">
        <v>0</v>
      </c>
      <c r="Q60" s="24">
        <f t="shared" si="1"/>
        <v>7</v>
      </c>
      <c r="R60" s="31">
        <f t="shared" si="1"/>
        <v>114</v>
      </c>
    </row>
    <row r="61" spans="1:18" ht="15">
      <c r="A61" s="35" t="s">
        <v>349</v>
      </c>
      <c r="B61" s="36" t="s">
        <v>67</v>
      </c>
      <c r="C61" s="24">
        <v>0</v>
      </c>
      <c r="D61" s="31">
        <v>0</v>
      </c>
      <c r="E61" s="24">
        <v>4</v>
      </c>
      <c r="F61" s="31">
        <v>193</v>
      </c>
      <c r="G61" s="24">
        <v>0</v>
      </c>
      <c r="H61" s="31">
        <v>0</v>
      </c>
      <c r="I61" s="24">
        <v>2</v>
      </c>
      <c r="J61" s="31">
        <v>70</v>
      </c>
      <c r="K61" s="24">
        <v>0</v>
      </c>
      <c r="L61" s="31">
        <v>0</v>
      </c>
      <c r="M61" s="24">
        <v>8</v>
      </c>
      <c r="N61" s="31">
        <f t="shared" si="0"/>
        <v>40</v>
      </c>
      <c r="O61" s="24">
        <v>0</v>
      </c>
      <c r="P61" s="31">
        <v>0</v>
      </c>
      <c r="Q61" s="24">
        <f t="shared" si="1"/>
        <v>14</v>
      </c>
      <c r="R61" s="31">
        <f t="shared" si="1"/>
        <v>303</v>
      </c>
    </row>
    <row r="62" spans="1:18" ht="15">
      <c r="A62" s="35" t="s">
        <v>463</v>
      </c>
      <c r="B62" s="36" t="s">
        <v>68</v>
      </c>
      <c r="C62" s="24">
        <v>0</v>
      </c>
      <c r="D62" s="31">
        <v>0</v>
      </c>
      <c r="E62" s="24">
        <v>33</v>
      </c>
      <c r="F62" s="31">
        <v>3874</v>
      </c>
      <c r="G62" s="24">
        <v>17</v>
      </c>
      <c r="H62" s="31">
        <v>163</v>
      </c>
      <c r="I62" s="24">
        <v>22</v>
      </c>
      <c r="J62" s="31">
        <v>2990</v>
      </c>
      <c r="K62" s="24">
        <v>1</v>
      </c>
      <c r="L62" s="31">
        <v>317</v>
      </c>
      <c r="M62" s="24">
        <v>41</v>
      </c>
      <c r="N62" s="31">
        <f t="shared" si="0"/>
        <v>205</v>
      </c>
      <c r="O62" s="24">
        <v>0</v>
      </c>
      <c r="P62" s="31">
        <v>0</v>
      </c>
      <c r="Q62" s="24">
        <f t="shared" si="1"/>
        <v>114</v>
      </c>
      <c r="R62" s="31">
        <f t="shared" si="1"/>
        <v>7549</v>
      </c>
    </row>
    <row r="63" spans="1:18" ht="15">
      <c r="A63" s="35" t="s">
        <v>351</v>
      </c>
      <c r="B63" s="36" t="s">
        <v>69</v>
      </c>
      <c r="C63" s="24">
        <v>0</v>
      </c>
      <c r="D63" s="31">
        <v>0</v>
      </c>
      <c r="E63" s="24">
        <v>35</v>
      </c>
      <c r="F63" s="31">
        <v>5347</v>
      </c>
      <c r="G63" s="24">
        <v>5</v>
      </c>
      <c r="H63" s="31">
        <v>57</v>
      </c>
      <c r="I63" s="24">
        <v>14</v>
      </c>
      <c r="J63" s="31">
        <v>1175</v>
      </c>
      <c r="K63" s="24">
        <v>0</v>
      </c>
      <c r="L63" s="31">
        <v>0</v>
      </c>
      <c r="M63" s="24">
        <v>5</v>
      </c>
      <c r="N63" s="31">
        <f t="shared" si="0"/>
        <v>25</v>
      </c>
      <c r="O63" s="24">
        <v>0</v>
      </c>
      <c r="P63" s="31">
        <v>0</v>
      </c>
      <c r="Q63" s="24">
        <f t="shared" si="1"/>
        <v>59</v>
      </c>
      <c r="R63" s="31">
        <f t="shared" si="1"/>
        <v>6604</v>
      </c>
    </row>
    <row r="64" spans="1:18" ht="15">
      <c r="A64" s="35" t="s">
        <v>464</v>
      </c>
      <c r="B64" s="36" t="s">
        <v>70</v>
      </c>
      <c r="C64" s="24">
        <v>0</v>
      </c>
      <c r="D64" s="31">
        <v>0</v>
      </c>
      <c r="E64" s="24">
        <v>12</v>
      </c>
      <c r="F64" s="31">
        <v>896</v>
      </c>
      <c r="G64" s="24">
        <v>2</v>
      </c>
      <c r="H64" s="31">
        <v>22</v>
      </c>
      <c r="I64" s="24">
        <v>4</v>
      </c>
      <c r="J64" s="31">
        <v>439</v>
      </c>
      <c r="K64" s="24">
        <v>1</v>
      </c>
      <c r="L64" s="31">
        <v>50</v>
      </c>
      <c r="M64" s="24">
        <v>1</v>
      </c>
      <c r="N64" s="31">
        <f t="shared" si="0"/>
        <v>5</v>
      </c>
      <c r="O64" s="24">
        <v>0</v>
      </c>
      <c r="P64" s="31">
        <v>0</v>
      </c>
      <c r="Q64" s="24">
        <f t="shared" si="1"/>
        <v>20</v>
      </c>
      <c r="R64" s="31">
        <f t="shared" si="1"/>
        <v>1412</v>
      </c>
    </row>
    <row r="65" spans="1:18" ht="15">
      <c r="A65" s="35" t="s">
        <v>353</v>
      </c>
      <c r="B65" s="36" t="s">
        <v>71</v>
      </c>
      <c r="C65" s="24">
        <v>2</v>
      </c>
      <c r="D65" s="31">
        <v>220</v>
      </c>
      <c r="E65" s="24">
        <v>97</v>
      </c>
      <c r="F65" s="31">
        <v>12720</v>
      </c>
      <c r="G65" s="24">
        <v>59</v>
      </c>
      <c r="H65" s="31">
        <v>676</v>
      </c>
      <c r="I65" s="24">
        <v>62</v>
      </c>
      <c r="J65" s="31">
        <v>5771</v>
      </c>
      <c r="K65" s="24">
        <v>0</v>
      </c>
      <c r="L65" s="31">
        <v>0</v>
      </c>
      <c r="M65" s="24">
        <v>45</v>
      </c>
      <c r="N65" s="31">
        <f t="shared" si="0"/>
        <v>225</v>
      </c>
      <c r="O65" s="24">
        <v>0</v>
      </c>
      <c r="P65" s="31">
        <v>0</v>
      </c>
      <c r="Q65" s="24">
        <f t="shared" si="1"/>
        <v>265</v>
      </c>
      <c r="R65" s="31">
        <f t="shared" si="1"/>
        <v>19612</v>
      </c>
    </row>
    <row r="66" spans="1:18" ht="15">
      <c r="A66" s="35" t="s">
        <v>354</v>
      </c>
      <c r="B66" s="36" t="s">
        <v>72</v>
      </c>
      <c r="C66" s="24">
        <v>0</v>
      </c>
      <c r="D66" s="31">
        <v>0</v>
      </c>
      <c r="E66" s="24">
        <v>6</v>
      </c>
      <c r="F66" s="31">
        <v>615</v>
      </c>
      <c r="G66" s="24">
        <v>3</v>
      </c>
      <c r="H66" s="31">
        <v>36</v>
      </c>
      <c r="I66" s="24">
        <v>9</v>
      </c>
      <c r="J66" s="31">
        <v>1024</v>
      </c>
      <c r="K66" s="24">
        <v>0</v>
      </c>
      <c r="L66" s="31">
        <v>0</v>
      </c>
      <c r="M66" s="24">
        <v>1</v>
      </c>
      <c r="N66" s="31">
        <f t="shared" si="0"/>
        <v>5</v>
      </c>
      <c r="O66" s="24">
        <v>0</v>
      </c>
      <c r="P66" s="31">
        <v>0</v>
      </c>
      <c r="Q66" s="24">
        <f t="shared" si="1"/>
        <v>19</v>
      </c>
      <c r="R66" s="31">
        <f t="shared" si="1"/>
        <v>1680</v>
      </c>
    </row>
    <row r="67" spans="1:18" ht="15">
      <c r="A67" s="35" t="s">
        <v>465</v>
      </c>
      <c r="B67" s="36" t="s">
        <v>73</v>
      </c>
      <c r="C67" s="24">
        <v>0</v>
      </c>
      <c r="D67" s="31">
        <v>0</v>
      </c>
      <c r="E67" s="24">
        <v>8</v>
      </c>
      <c r="F67" s="31">
        <v>661</v>
      </c>
      <c r="G67" s="24">
        <v>4</v>
      </c>
      <c r="H67" s="31">
        <v>48</v>
      </c>
      <c r="I67" s="24">
        <v>5</v>
      </c>
      <c r="J67" s="31">
        <v>226</v>
      </c>
      <c r="K67" s="24">
        <v>0</v>
      </c>
      <c r="L67" s="31">
        <v>0</v>
      </c>
      <c r="M67" s="24">
        <v>2</v>
      </c>
      <c r="N67" s="31">
        <f t="shared" si="0"/>
        <v>10</v>
      </c>
      <c r="O67" s="24">
        <v>0</v>
      </c>
      <c r="P67" s="31">
        <v>0</v>
      </c>
      <c r="Q67" s="24">
        <f t="shared" si="1"/>
        <v>19</v>
      </c>
      <c r="R67" s="31">
        <f t="shared" si="1"/>
        <v>945</v>
      </c>
    </row>
    <row r="68" spans="1:18" ht="15">
      <c r="A68" s="35" t="s">
        <v>356</v>
      </c>
      <c r="B68" s="36" t="s">
        <v>74</v>
      </c>
      <c r="C68" s="24">
        <v>0</v>
      </c>
      <c r="D68" s="31">
        <v>0</v>
      </c>
      <c r="E68" s="24">
        <v>12</v>
      </c>
      <c r="F68" s="31">
        <v>994</v>
      </c>
      <c r="G68" s="24">
        <v>3</v>
      </c>
      <c r="H68" s="31">
        <v>34</v>
      </c>
      <c r="I68" s="24">
        <v>4</v>
      </c>
      <c r="J68" s="31">
        <v>230</v>
      </c>
      <c r="K68" s="24">
        <v>0</v>
      </c>
      <c r="L68" s="31">
        <v>0</v>
      </c>
      <c r="M68" s="24">
        <v>1</v>
      </c>
      <c r="N68" s="31">
        <f t="shared" si="0"/>
        <v>5</v>
      </c>
      <c r="O68" s="24">
        <v>0</v>
      </c>
      <c r="P68" s="31">
        <v>0</v>
      </c>
      <c r="Q68" s="24">
        <f t="shared" si="1"/>
        <v>20</v>
      </c>
      <c r="R68" s="31">
        <f t="shared" si="1"/>
        <v>1263</v>
      </c>
    </row>
    <row r="69" spans="1:18" ht="15">
      <c r="A69" s="35" t="s">
        <v>357</v>
      </c>
      <c r="B69" s="36" t="s">
        <v>75</v>
      </c>
      <c r="C69" s="24">
        <v>0</v>
      </c>
      <c r="D69" s="31">
        <v>0</v>
      </c>
      <c r="E69" s="24">
        <v>26</v>
      </c>
      <c r="F69" s="31">
        <v>3415</v>
      </c>
      <c r="G69" s="24">
        <v>4</v>
      </c>
      <c r="H69" s="31">
        <v>45</v>
      </c>
      <c r="I69" s="24">
        <v>6</v>
      </c>
      <c r="J69" s="31">
        <v>572</v>
      </c>
      <c r="K69" s="24">
        <v>1</v>
      </c>
      <c r="L69" s="31">
        <v>60</v>
      </c>
      <c r="M69" s="24">
        <v>5</v>
      </c>
      <c r="N69" s="31">
        <f t="shared" si="0"/>
        <v>25</v>
      </c>
      <c r="O69" s="24">
        <v>0</v>
      </c>
      <c r="P69" s="31">
        <v>0</v>
      </c>
      <c r="Q69" s="24">
        <f t="shared" si="1"/>
        <v>42</v>
      </c>
      <c r="R69" s="31">
        <f t="shared" si="1"/>
        <v>4117</v>
      </c>
    </row>
    <row r="70" spans="1:18" ht="15">
      <c r="A70" s="35" t="s">
        <v>358</v>
      </c>
      <c r="B70" s="36" t="s">
        <v>76</v>
      </c>
      <c r="C70" s="24">
        <v>0</v>
      </c>
      <c r="D70" s="31">
        <v>0</v>
      </c>
      <c r="E70" s="24">
        <v>1</v>
      </c>
      <c r="F70" s="31">
        <v>120</v>
      </c>
      <c r="G70" s="24">
        <v>0</v>
      </c>
      <c r="H70" s="31">
        <v>0</v>
      </c>
      <c r="I70" s="24">
        <v>0</v>
      </c>
      <c r="J70" s="31">
        <v>0</v>
      </c>
      <c r="K70" s="24">
        <v>0</v>
      </c>
      <c r="L70" s="31">
        <v>0</v>
      </c>
      <c r="M70" s="24">
        <v>0</v>
      </c>
      <c r="N70" s="31">
        <f t="shared" si="0"/>
        <v>0</v>
      </c>
      <c r="O70" s="24">
        <v>0</v>
      </c>
      <c r="P70" s="31">
        <v>0</v>
      </c>
      <c r="Q70" s="24">
        <f t="shared" si="1"/>
        <v>1</v>
      </c>
      <c r="R70" s="31">
        <f t="shared" si="1"/>
        <v>120</v>
      </c>
    </row>
    <row r="71" spans="1:18" ht="15">
      <c r="A71" s="35" t="s">
        <v>359</v>
      </c>
      <c r="B71" s="36" t="s">
        <v>77</v>
      </c>
      <c r="C71" s="24">
        <v>0</v>
      </c>
      <c r="D71" s="31">
        <v>0</v>
      </c>
      <c r="E71" s="24">
        <v>4</v>
      </c>
      <c r="F71" s="31">
        <v>439</v>
      </c>
      <c r="G71" s="24">
        <v>1</v>
      </c>
      <c r="H71" s="31">
        <v>12</v>
      </c>
      <c r="I71" s="24">
        <v>5</v>
      </c>
      <c r="J71" s="31">
        <v>248</v>
      </c>
      <c r="K71" s="24">
        <v>0</v>
      </c>
      <c r="L71" s="31">
        <v>0</v>
      </c>
      <c r="M71" s="24">
        <v>1</v>
      </c>
      <c r="N71" s="31">
        <f aca="true" t="shared" si="2" ref="N71:N134">+M71*5</f>
        <v>5</v>
      </c>
      <c r="O71" s="24">
        <v>0</v>
      </c>
      <c r="P71" s="31">
        <v>0</v>
      </c>
      <c r="Q71" s="24">
        <f aca="true" t="shared" si="3" ref="Q71:R134">+O71+M71+K71+I71+G71+E71+C71</f>
        <v>11</v>
      </c>
      <c r="R71" s="31">
        <f t="shared" si="3"/>
        <v>704</v>
      </c>
    </row>
    <row r="72" spans="1:18" ht="15">
      <c r="A72" s="35" t="s">
        <v>360</v>
      </c>
      <c r="B72" s="36" t="s">
        <v>78</v>
      </c>
      <c r="C72" s="24">
        <v>0</v>
      </c>
      <c r="D72" s="31">
        <v>0</v>
      </c>
      <c r="E72" s="24">
        <v>5</v>
      </c>
      <c r="F72" s="31">
        <v>330</v>
      </c>
      <c r="G72" s="24">
        <v>1</v>
      </c>
      <c r="H72" s="31">
        <v>12</v>
      </c>
      <c r="I72" s="24">
        <v>2</v>
      </c>
      <c r="J72" s="31">
        <v>48</v>
      </c>
      <c r="K72" s="24">
        <v>1</v>
      </c>
      <c r="L72" s="31">
        <v>75</v>
      </c>
      <c r="M72" s="24">
        <v>1</v>
      </c>
      <c r="N72" s="31">
        <f t="shared" si="2"/>
        <v>5</v>
      </c>
      <c r="O72" s="24">
        <v>0</v>
      </c>
      <c r="P72" s="31">
        <v>0</v>
      </c>
      <c r="Q72" s="24">
        <f t="shared" si="3"/>
        <v>10</v>
      </c>
      <c r="R72" s="31">
        <f t="shared" si="3"/>
        <v>470</v>
      </c>
    </row>
    <row r="73" spans="1:18" ht="15">
      <c r="A73" s="35" t="s">
        <v>361</v>
      </c>
      <c r="B73" s="36" t="s">
        <v>79</v>
      </c>
      <c r="C73" s="24">
        <v>1</v>
      </c>
      <c r="D73" s="31">
        <v>30</v>
      </c>
      <c r="E73" s="24">
        <v>6</v>
      </c>
      <c r="F73" s="31">
        <v>319</v>
      </c>
      <c r="G73" s="24">
        <v>1</v>
      </c>
      <c r="H73" s="31">
        <v>12</v>
      </c>
      <c r="I73" s="24">
        <v>1</v>
      </c>
      <c r="J73" s="31">
        <v>20</v>
      </c>
      <c r="K73" s="24">
        <v>0</v>
      </c>
      <c r="L73" s="31">
        <v>0</v>
      </c>
      <c r="M73" s="24">
        <v>2</v>
      </c>
      <c r="N73" s="31">
        <f t="shared" si="2"/>
        <v>10</v>
      </c>
      <c r="O73" s="24">
        <v>0</v>
      </c>
      <c r="P73" s="31">
        <v>0</v>
      </c>
      <c r="Q73" s="24">
        <f t="shared" si="3"/>
        <v>11</v>
      </c>
      <c r="R73" s="31">
        <f t="shared" si="3"/>
        <v>391</v>
      </c>
    </row>
    <row r="74" spans="1:18" ht="15">
      <c r="A74" s="35" t="s">
        <v>362</v>
      </c>
      <c r="B74" s="36" t="s">
        <v>80</v>
      </c>
      <c r="C74" s="24">
        <v>0</v>
      </c>
      <c r="D74" s="31">
        <v>0</v>
      </c>
      <c r="E74" s="24">
        <v>10</v>
      </c>
      <c r="F74" s="31">
        <v>257</v>
      </c>
      <c r="G74" s="24">
        <v>0</v>
      </c>
      <c r="H74" s="31">
        <v>0</v>
      </c>
      <c r="I74" s="24">
        <v>0</v>
      </c>
      <c r="J74" s="31">
        <v>0</v>
      </c>
      <c r="K74" s="24">
        <v>0</v>
      </c>
      <c r="L74" s="31">
        <v>0</v>
      </c>
      <c r="M74" s="24">
        <v>0</v>
      </c>
      <c r="N74" s="31">
        <f t="shared" si="2"/>
        <v>0</v>
      </c>
      <c r="O74" s="24">
        <v>0</v>
      </c>
      <c r="P74" s="31">
        <v>0</v>
      </c>
      <c r="Q74" s="24">
        <f t="shared" si="3"/>
        <v>10</v>
      </c>
      <c r="R74" s="31">
        <f t="shared" si="3"/>
        <v>257</v>
      </c>
    </row>
    <row r="75" spans="1:18" ht="15">
      <c r="A75" s="35" t="s">
        <v>466</v>
      </c>
      <c r="B75" s="36" t="s">
        <v>81</v>
      </c>
      <c r="C75" s="24">
        <v>0</v>
      </c>
      <c r="D75" s="31">
        <v>0</v>
      </c>
      <c r="E75" s="24">
        <v>6</v>
      </c>
      <c r="F75" s="31">
        <v>362</v>
      </c>
      <c r="G75" s="24">
        <v>0</v>
      </c>
      <c r="H75" s="31">
        <v>0</v>
      </c>
      <c r="I75" s="24">
        <v>0</v>
      </c>
      <c r="J75" s="31">
        <v>0</v>
      </c>
      <c r="K75" s="24">
        <v>0</v>
      </c>
      <c r="L75" s="31">
        <v>0</v>
      </c>
      <c r="M75" s="24">
        <v>0</v>
      </c>
      <c r="N75" s="31">
        <f t="shared" si="2"/>
        <v>0</v>
      </c>
      <c r="O75" s="24">
        <v>0</v>
      </c>
      <c r="P75" s="31">
        <v>0</v>
      </c>
      <c r="Q75" s="24">
        <f t="shared" si="3"/>
        <v>6</v>
      </c>
      <c r="R75" s="31">
        <f t="shared" si="3"/>
        <v>362</v>
      </c>
    </row>
    <row r="76" spans="1:18" ht="15">
      <c r="A76" s="35" t="s">
        <v>364</v>
      </c>
      <c r="B76" s="36" t="s">
        <v>82</v>
      </c>
      <c r="C76" s="24">
        <v>0</v>
      </c>
      <c r="D76" s="31">
        <v>0</v>
      </c>
      <c r="E76" s="24">
        <v>144</v>
      </c>
      <c r="F76" s="31">
        <v>17780</v>
      </c>
      <c r="G76" s="24">
        <v>138</v>
      </c>
      <c r="H76" s="31">
        <v>1566</v>
      </c>
      <c r="I76" s="24">
        <v>30</v>
      </c>
      <c r="J76" s="31">
        <v>2740</v>
      </c>
      <c r="K76" s="24">
        <v>7</v>
      </c>
      <c r="L76" s="31">
        <v>933</v>
      </c>
      <c r="M76" s="24">
        <v>135</v>
      </c>
      <c r="N76" s="31">
        <f t="shared" si="2"/>
        <v>675</v>
      </c>
      <c r="O76" s="24">
        <v>0</v>
      </c>
      <c r="P76" s="31">
        <v>0</v>
      </c>
      <c r="Q76" s="24">
        <f t="shared" si="3"/>
        <v>454</v>
      </c>
      <c r="R76" s="31">
        <f t="shared" si="3"/>
        <v>23694</v>
      </c>
    </row>
    <row r="77" spans="1:18" ht="15">
      <c r="A77" s="35" t="s">
        <v>365</v>
      </c>
      <c r="B77" s="36" t="s">
        <v>83</v>
      </c>
      <c r="C77" s="24">
        <v>0</v>
      </c>
      <c r="D77" s="31">
        <v>0</v>
      </c>
      <c r="E77" s="24">
        <v>4</v>
      </c>
      <c r="F77" s="31">
        <v>110</v>
      </c>
      <c r="G77" s="24">
        <v>6</v>
      </c>
      <c r="H77" s="31">
        <v>64</v>
      </c>
      <c r="I77" s="24">
        <v>5</v>
      </c>
      <c r="J77" s="31">
        <v>181</v>
      </c>
      <c r="K77" s="24">
        <v>0</v>
      </c>
      <c r="L77" s="31">
        <v>0</v>
      </c>
      <c r="M77" s="24">
        <v>9</v>
      </c>
      <c r="N77" s="31">
        <f t="shared" si="2"/>
        <v>45</v>
      </c>
      <c r="O77" s="24">
        <v>0</v>
      </c>
      <c r="P77" s="31">
        <v>0</v>
      </c>
      <c r="Q77" s="24">
        <f t="shared" si="3"/>
        <v>24</v>
      </c>
      <c r="R77" s="31">
        <f t="shared" si="3"/>
        <v>400</v>
      </c>
    </row>
    <row r="78" spans="1:18" ht="15">
      <c r="A78" s="35" t="s">
        <v>366</v>
      </c>
      <c r="B78" s="36" t="s">
        <v>84</v>
      </c>
      <c r="C78" s="24">
        <v>0</v>
      </c>
      <c r="D78" s="31">
        <v>0</v>
      </c>
      <c r="E78" s="24">
        <v>2</v>
      </c>
      <c r="F78" s="31">
        <v>60</v>
      </c>
      <c r="G78" s="24">
        <v>1</v>
      </c>
      <c r="H78" s="31">
        <v>12</v>
      </c>
      <c r="I78" s="24">
        <v>0</v>
      </c>
      <c r="J78" s="31">
        <v>0</v>
      </c>
      <c r="K78" s="24">
        <v>0</v>
      </c>
      <c r="L78" s="31">
        <v>0</v>
      </c>
      <c r="M78" s="24">
        <v>1</v>
      </c>
      <c r="N78" s="31">
        <f t="shared" si="2"/>
        <v>5</v>
      </c>
      <c r="O78" s="24">
        <v>0</v>
      </c>
      <c r="P78" s="31">
        <v>0</v>
      </c>
      <c r="Q78" s="24">
        <f t="shared" si="3"/>
        <v>4</v>
      </c>
      <c r="R78" s="31">
        <f t="shared" si="3"/>
        <v>77</v>
      </c>
    </row>
    <row r="79" spans="1:18" ht="15">
      <c r="A79" s="35" t="s">
        <v>467</v>
      </c>
      <c r="B79" s="36" t="s">
        <v>85</v>
      </c>
      <c r="C79" s="24">
        <v>0</v>
      </c>
      <c r="D79" s="31">
        <v>0</v>
      </c>
      <c r="E79" s="24">
        <v>23</v>
      </c>
      <c r="F79" s="31">
        <v>2062</v>
      </c>
      <c r="G79" s="24">
        <v>6</v>
      </c>
      <c r="H79" s="31">
        <v>63</v>
      </c>
      <c r="I79" s="24">
        <v>25</v>
      </c>
      <c r="J79" s="31">
        <v>2132</v>
      </c>
      <c r="K79" s="24">
        <v>0</v>
      </c>
      <c r="L79" s="31">
        <v>0</v>
      </c>
      <c r="M79" s="24">
        <v>2</v>
      </c>
      <c r="N79" s="31">
        <f t="shared" si="2"/>
        <v>10</v>
      </c>
      <c r="O79" s="24">
        <v>0</v>
      </c>
      <c r="P79" s="31">
        <v>0</v>
      </c>
      <c r="Q79" s="24">
        <f t="shared" si="3"/>
        <v>56</v>
      </c>
      <c r="R79" s="31">
        <f t="shared" si="3"/>
        <v>4267</v>
      </c>
    </row>
    <row r="80" spans="1:18" ht="15">
      <c r="A80" s="35" t="s">
        <v>368</v>
      </c>
      <c r="B80" s="36" t="s">
        <v>86</v>
      </c>
      <c r="C80" s="24">
        <v>0</v>
      </c>
      <c r="D80" s="31">
        <v>0</v>
      </c>
      <c r="E80" s="24">
        <v>3</v>
      </c>
      <c r="F80" s="31">
        <v>108</v>
      </c>
      <c r="G80" s="24">
        <v>2</v>
      </c>
      <c r="H80" s="31">
        <v>24</v>
      </c>
      <c r="I80" s="24">
        <v>0</v>
      </c>
      <c r="J80" s="31">
        <v>0</v>
      </c>
      <c r="K80" s="24">
        <v>0</v>
      </c>
      <c r="L80" s="31">
        <v>0</v>
      </c>
      <c r="M80" s="24">
        <v>1</v>
      </c>
      <c r="N80" s="31">
        <f t="shared" si="2"/>
        <v>5</v>
      </c>
      <c r="O80" s="24">
        <v>0</v>
      </c>
      <c r="P80" s="31">
        <v>0</v>
      </c>
      <c r="Q80" s="24">
        <f t="shared" si="3"/>
        <v>6</v>
      </c>
      <c r="R80" s="31">
        <f t="shared" si="3"/>
        <v>137</v>
      </c>
    </row>
    <row r="81" spans="1:18" ht="15">
      <c r="A81" s="35" t="s">
        <v>468</v>
      </c>
      <c r="B81" s="36" t="s">
        <v>87</v>
      </c>
      <c r="C81" s="24">
        <v>0</v>
      </c>
      <c r="D81" s="31">
        <v>0</v>
      </c>
      <c r="E81" s="24">
        <v>18</v>
      </c>
      <c r="F81" s="31">
        <v>2598</v>
      </c>
      <c r="G81" s="24">
        <v>5</v>
      </c>
      <c r="H81" s="31">
        <v>40</v>
      </c>
      <c r="I81" s="24">
        <v>2</v>
      </c>
      <c r="J81" s="31">
        <v>267</v>
      </c>
      <c r="K81" s="24">
        <v>0</v>
      </c>
      <c r="L81" s="31">
        <v>0</v>
      </c>
      <c r="M81" s="24">
        <v>3</v>
      </c>
      <c r="N81" s="31">
        <f t="shared" si="2"/>
        <v>15</v>
      </c>
      <c r="O81" s="24">
        <v>0</v>
      </c>
      <c r="P81" s="31">
        <v>0</v>
      </c>
      <c r="Q81" s="24">
        <f t="shared" si="3"/>
        <v>28</v>
      </c>
      <c r="R81" s="31">
        <f t="shared" si="3"/>
        <v>2920</v>
      </c>
    </row>
    <row r="82" spans="1:18" ht="15">
      <c r="A82" s="35" t="s">
        <v>469</v>
      </c>
      <c r="B82" s="36" t="s">
        <v>88</v>
      </c>
      <c r="C82" s="24">
        <v>0</v>
      </c>
      <c r="D82" s="31">
        <v>0</v>
      </c>
      <c r="E82" s="24">
        <v>3</v>
      </c>
      <c r="F82" s="31">
        <v>698</v>
      </c>
      <c r="G82" s="24">
        <v>5</v>
      </c>
      <c r="H82" s="31">
        <v>45</v>
      </c>
      <c r="I82" s="24">
        <v>1</v>
      </c>
      <c r="J82" s="31">
        <v>57</v>
      </c>
      <c r="K82" s="24">
        <v>0</v>
      </c>
      <c r="L82" s="31">
        <v>0</v>
      </c>
      <c r="M82" s="24">
        <v>3</v>
      </c>
      <c r="N82" s="31">
        <f t="shared" si="2"/>
        <v>15</v>
      </c>
      <c r="O82" s="24">
        <v>0</v>
      </c>
      <c r="P82" s="31">
        <v>0</v>
      </c>
      <c r="Q82" s="24">
        <f t="shared" si="3"/>
        <v>12</v>
      </c>
      <c r="R82" s="31">
        <f t="shared" si="3"/>
        <v>815</v>
      </c>
    </row>
    <row r="83" spans="1:18" ht="15">
      <c r="A83" s="35" t="s">
        <v>470</v>
      </c>
      <c r="B83" s="36" t="s">
        <v>89</v>
      </c>
      <c r="C83" s="24">
        <v>0</v>
      </c>
      <c r="D83" s="31">
        <v>0</v>
      </c>
      <c r="E83" s="24">
        <v>9</v>
      </c>
      <c r="F83" s="31">
        <v>904</v>
      </c>
      <c r="G83" s="24">
        <v>3</v>
      </c>
      <c r="H83" s="31">
        <v>34</v>
      </c>
      <c r="I83" s="24">
        <v>2</v>
      </c>
      <c r="J83" s="31">
        <v>164</v>
      </c>
      <c r="K83" s="24">
        <v>0</v>
      </c>
      <c r="L83" s="31">
        <v>0</v>
      </c>
      <c r="M83" s="24">
        <v>1</v>
      </c>
      <c r="N83" s="31">
        <f t="shared" si="2"/>
        <v>5</v>
      </c>
      <c r="O83" s="24">
        <v>0</v>
      </c>
      <c r="P83" s="31">
        <v>0</v>
      </c>
      <c r="Q83" s="24">
        <f t="shared" si="3"/>
        <v>15</v>
      </c>
      <c r="R83" s="31">
        <f t="shared" si="3"/>
        <v>1107</v>
      </c>
    </row>
    <row r="84" spans="1:18" ht="15">
      <c r="A84" s="35" t="s">
        <v>372</v>
      </c>
      <c r="B84" s="36" t="s">
        <v>90</v>
      </c>
      <c r="C84" s="24">
        <v>0</v>
      </c>
      <c r="D84" s="31">
        <v>0</v>
      </c>
      <c r="E84" s="24">
        <v>3</v>
      </c>
      <c r="F84" s="31">
        <v>56</v>
      </c>
      <c r="G84" s="24">
        <v>1</v>
      </c>
      <c r="H84" s="31">
        <v>12</v>
      </c>
      <c r="I84" s="24">
        <v>1</v>
      </c>
      <c r="J84" s="31">
        <v>25</v>
      </c>
      <c r="K84" s="24">
        <v>0</v>
      </c>
      <c r="L84" s="31">
        <v>0</v>
      </c>
      <c r="M84" s="24">
        <v>0</v>
      </c>
      <c r="N84" s="31">
        <f t="shared" si="2"/>
        <v>0</v>
      </c>
      <c r="O84" s="24">
        <v>0</v>
      </c>
      <c r="P84" s="31">
        <v>0</v>
      </c>
      <c r="Q84" s="24">
        <f t="shared" si="3"/>
        <v>5</v>
      </c>
      <c r="R84" s="31">
        <f t="shared" si="3"/>
        <v>93</v>
      </c>
    </row>
    <row r="85" spans="1:18" ht="15">
      <c r="A85" s="35" t="s">
        <v>373</v>
      </c>
      <c r="B85" s="36" t="s">
        <v>91</v>
      </c>
      <c r="C85" s="24">
        <v>0</v>
      </c>
      <c r="D85" s="31">
        <v>0</v>
      </c>
      <c r="E85" s="24">
        <v>6</v>
      </c>
      <c r="F85" s="31">
        <v>359</v>
      </c>
      <c r="G85" s="24">
        <v>2</v>
      </c>
      <c r="H85" s="31">
        <v>24</v>
      </c>
      <c r="I85" s="24">
        <v>4</v>
      </c>
      <c r="J85" s="31">
        <v>329</v>
      </c>
      <c r="K85" s="24">
        <v>0</v>
      </c>
      <c r="L85" s="31">
        <v>0</v>
      </c>
      <c r="M85" s="24">
        <v>1</v>
      </c>
      <c r="N85" s="31">
        <f t="shared" si="2"/>
        <v>5</v>
      </c>
      <c r="O85" s="24">
        <v>0</v>
      </c>
      <c r="P85" s="31">
        <v>0</v>
      </c>
      <c r="Q85" s="24">
        <f t="shared" si="3"/>
        <v>13</v>
      </c>
      <c r="R85" s="31">
        <f t="shared" si="3"/>
        <v>717</v>
      </c>
    </row>
    <row r="86" spans="1:18" ht="15">
      <c r="A86" s="35" t="s">
        <v>374</v>
      </c>
      <c r="B86" s="36" t="s">
        <v>92</v>
      </c>
      <c r="C86" s="24">
        <v>0</v>
      </c>
      <c r="D86" s="31">
        <v>0</v>
      </c>
      <c r="E86" s="24">
        <v>3</v>
      </c>
      <c r="F86" s="31">
        <v>158</v>
      </c>
      <c r="G86" s="24">
        <v>4</v>
      </c>
      <c r="H86" s="31">
        <v>46</v>
      </c>
      <c r="I86" s="24">
        <v>2</v>
      </c>
      <c r="J86" s="31">
        <v>106</v>
      </c>
      <c r="K86" s="24">
        <v>0</v>
      </c>
      <c r="L86" s="31">
        <v>0</v>
      </c>
      <c r="M86" s="24">
        <v>1</v>
      </c>
      <c r="N86" s="31">
        <f t="shared" si="2"/>
        <v>5</v>
      </c>
      <c r="O86" s="24">
        <v>0</v>
      </c>
      <c r="P86" s="31">
        <v>0</v>
      </c>
      <c r="Q86" s="24">
        <f t="shared" si="3"/>
        <v>10</v>
      </c>
      <c r="R86" s="31">
        <f t="shared" si="3"/>
        <v>315</v>
      </c>
    </row>
    <row r="87" spans="1:18" ht="15">
      <c r="A87" s="35" t="s">
        <v>375</v>
      </c>
      <c r="B87" s="36" t="s">
        <v>93</v>
      </c>
      <c r="C87" s="24">
        <v>0</v>
      </c>
      <c r="D87" s="31">
        <v>0</v>
      </c>
      <c r="E87" s="24">
        <v>31</v>
      </c>
      <c r="F87" s="31">
        <v>2686</v>
      </c>
      <c r="G87" s="24">
        <v>11</v>
      </c>
      <c r="H87" s="31">
        <v>132</v>
      </c>
      <c r="I87" s="24">
        <v>11</v>
      </c>
      <c r="J87" s="31">
        <v>422</v>
      </c>
      <c r="K87" s="24">
        <v>0</v>
      </c>
      <c r="L87" s="31">
        <v>0</v>
      </c>
      <c r="M87" s="24">
        <v>1</v>
      </c>
      <c r="N87" s="31">
        <f t="shared" si="2"/>
        <v>5</v>
      </c>
      <c r="O87" s="24">
        <v>0</v>
      </c>
      <c r="P87" s="31">
        <v>0</v>
      </c>
      <c r="Q87" s="24">
        <f t="shared" si="3"/>
        <v>54</v>
      </c>
      <c r="R87" s="31">
        <f t="shared" si="3"/>
        <v>3245</v>
      </c>
    </row>
    <row r="88" spans="1:18" ht="15">
      <c r="A88" s="35" t="s">
        <v>376</v>
      </c>
      <c r="B88" s="36" t="s">
        <v>94</v>
      </c>
      <c r="C88" s="24">
        <v>0</v>
      </c>
      <c r="D88" s="31">
        <v>0</v>
      </c>
      <c r="E88" s="24">
        <v>7</v>
      </c>
      <c r="F88" s="31">
        <v>393</v>
      </c>
      <c r="G88" s="24">
        <v>1</v>
      </c>
      <c r="H88" s="31">
        <v>12</v>
      </c>
      <c r="I88" s="24">
        <v>2</v>
      </c>
      <c r="J88" s="31">
        <v>99</v>
      </c>
      <c r="K88" s="24">
        <v>1</v>
      </c>
      <c r="L88" s="31">
        <v>118</v>
      </c>
      <c r="M88" s="24">
        <v>0</v>
      </c>
      <c r="N88" s="31">
        <f t="shared" si="2"/>
        <v>0</v>
      </c>
      <c r="O88" s="24">
        <v>0</v>
      </c>
      <c r="P88" s="31">
        <v>0</v>
      </c>
      <c r="Q88" s="24">
        <f t="shared" si="3"/>
        <v>11</v>
      </c>
      <c r="R88" s="31">
        <f t="shared" si="3"/>
        <v>622</v>
      </c>
    </row>
    <row r="89" spans="1:18" ht="15">
      <c r="A89" s="35" t="s">
        <v>377</v>
      </c>
      <c r="B89" s="36" t="s">
        <v>95</v>
      </c>
      <c r="C89" s="24">
        <v>0</v>
      </c>
      <c r="D89" s="31">
        <v>0</v>
      </c>
      <c r="E89" s="24">
        <v>6</v>
      </c>
      <c r="F89" s="31">
        <v>387</v>
      </c>
      <c r="G89" s="24">
        <v>0</v>
      </c>
      <c r="H89" s="31">
        <v>0</v>
      </c>
      <c r="I89" s="24">
        <v>3</v>
      </c>
      <c r="J89" s="31">
        <v>92</v>
      </c>
      <c r="K89" s="24">
        <v>0</v>
      </c>
      <c r="L89" s="31">
        <v>0</v>
      </c>
      <c r="M89" s="24">
        <v>2</v>
      </c>
      <c r="N89" s="31">
        <f t="shared" si="2"/>
        <v>10</v>
      </c>
      <c r="O89" s="24">
        <v>0</v>
      </c>
      <c r="P89" s="31">
        <v>0</v>
      </c>
      <c r="Q89" s="24">
        <f t="shared" si="3"/>
        <v>11</v>
      </c>
      <c r="R89" s="31">
        <f t="shared" si="3"/>
        <v>489</v>
      </c>
    </row>
    <row r="90" spans="1:18" ht="15">
      <c r="A90" s="35" t="s">
        <v>471</v>
      </c>
      <c r="B90" s="36" t="s">
        <v>96</v>
      </c>
      <c r="C90" s="24">
        <v>0</v>
      </c>
      <c r="D90" s="31">
        <v>0</v>
      </c>
      <c r="E90" s="24">
        <v>73</v>
      </c>
      <c r="F90" s="31">
        <v>7641</v>
      </c>
      <c r="G90" s="24">
        <v>9</v>
      </c>
      <c r="H90" s="31">
        <v>61</v>
      </c>
      <c r="I90" s="24">
        <v>31</v>
      </c>
      <c r="J90" s="31">
        <v>2530</v>
      </c>
      <c r="K90" s="24">
        <v>0</v>
      </c>
      <c r="L90" s="31">
        <v>0</v>
      </c>
      <c r="M90" s="24">
        <v>26</v>
      </c>
      <c r="N90" s="31">
        <f t="shared" si="2"/>
        <v>130</v>
      </c>
      <c r="O90" s="24">
        <v>0</v>
      </c>
      <c r="P90" s="31">
        <v>0</v>
      </c>
      <c r="Q90" s="24">
        <f t="shared" si="3"/>
        <v>139</v>
      </c>
      <c r="R90" s="31">
        <f t="shared" si="3"/>
        <v>10362</v>
      </c>
    </row>
    <row r="91" spans="1:18" ht="15">
      <c r="A91" s="35" t="s">
        <v>472</v>
      </c>
      <c r="B91" s="36" t="s">
        <v>97</v>
      </c>
      <c r="C91" s="24">
        <v>0</v>
      </c>
      <c r="D91" s="31">
        <v>0</v>
      </c>
      <c r="E91" s="24">
        <v>74</v>
      </c>
      <c r="F91" s="31">
        <v>6269</v>
      </c>
      <c r="G91" s="24">
        <v>29</v>
      </c>
      <c r="H91" s="31">
        <v>276</v>
      </c>
      <c r="I91" s="24">
        <v>28</v>
      </c>
      <c r="J91" s="31">
        <v>2684</v>
      </c>
      <c r="K91" s="24">
        <v>4</v>
      </c>
      <c r="L91" s="31">
        <v>817</v>
      </c>
      <c r="M91" s="24">
        <v>121</v>
      </c>
      <c r="N91" s="31">
        <f t="shared" si="2"/>
        <v>605</v>
      </c>
      <c r="O91" s="24">
        <v>0</v>
      </c>
      <c r="P91" s="31">
        <v>0</v>
      </c>
      <c r="Q91" s="24">
        <f t="shared" si="3"/>
        <v>256</v>
      </c>
      <c r="R91" s="31">
        <f t="shared" si="3"/>
        <v>10651</v>
      </c>
    </row>
    <row r="92" spans="1:18" ht="15">
      <c r="A92" s="35" t="s">
        <v>380</v>
      </c>
      <c r="B92" s="36" t="s">
        <v>98</v>
      </c>
      <c r="C92" s="24">
        <v>0</v>
      </c>
      <c r="D92" s="31">
        <v>0</v>
      </c>
      <c r="E92" s="24">
        <v>4</v>
      </c>
      <c r="F92" s="31">
        <v>264</v>
      </c>
      <c r="G92" s="24">
        <v>2</v>
      </c>
      <c r="H92" s="31">
        <v>24</v>
      </c>
      <c r="I92" s="24">
        <v>2</v>
      </c>
      <c r="J92" s="31">
        <v>120</v>
      </c>
      <c r="K92" s="24">
        <v>0</v>
      </c>
      <c r="L92" s="31">
        <v>0</v>
      </c>
      <c r="M92" s="24">
        <v>8</v>
      </c>
      <c r="N92" s="31">
        <f t="shared" si="2"/>
        <v>40</v>
      </c>
      <c r="O92" s="24">
        <v>0</v>
      </c>
      <c r="P92" s="31">
        <v>0</v>
      </c>
      <c r="Q92" s="24">
        <f t="shared" si="3"/>
        <v>16</v>
      </c>
      <c r="R92" s="31">
        <f t="shared" si="3"/>
        <v>448</v>
      </c>
    </row>
    <row r="93" spans="1:18" ht="15" customHeight="1">
      <c r="A93" s="35" t="s">
        <v>381</v>
      </c>
      <c r="B93" s="36" t="s">
        <v>99</v>
      </c>
      <c r="C93" s="24">
        <v>0</v>
      </c>
      <c r="D93" s="31">
        <v>0</v>
      </c>
      <c r="E93" s="24">
        <v>2</v>
      </c>
      <c r="F93" s="31">
        <v>218</v>
      </c>
      <c r="G93" s="24">
        <v>0</v>
      </c>
      <c r="H93" s="31">
        <v>0</v>
      </c>
      <c r="I93" s="24">
        <v>2</v>
      </c>
      <c r="J93" s="31">
        <v>80</v>
      </c>
      <c r="K93" s="24">
        <v>0</v>
      </c>
      <c r="L93" s="31">
        <v>0</v>
      </c>
      <c r="M93" s="24">
        <v>1</v>
      </c>
      <c r="N93" s="31">
        <f t="shared" si="2"/>
        <v>5</v>
      </c>
      <c r="O93" s="24">
        <v>0</v>
      </c>
      <c r="P93" s="31">
        <v>0</v>
      </c>
      <c r="Q93" s="24">
        <f t="shared" si="3"/>
        <v>5</v>
      </c>
      <c r="R93" s="31">
        <f t="shared" si="3"/>
        <v>303</v>
      </c>
    </row>
    <row r="94" spans="1:18" ht="15">
      <c r="A94" s="35" t="s">
        <v>473</v>
      </c>
      <c r="B94" s="36" t="s">
        <v>100</v>
      </c>
      <c r="C94" s="24">
        <v>0</v>
      </c>
      <c r="D94" s="31">
        <v>0</v>
      </c>
      <c r="E94" s="24">
        <v>5</v>
      </c>
      <c r="F94" s="31">
        <v>133</v>
      </c>
      <c r="G94" s="24">
        <v>0</v>
      </c>
      <c r="H94" s="31">
        <v>0</v>
      </c>
      <c r="I94" s="24">
        <v>1</v>
      </c>
      <c r="J94" s="31">
        <v>34</v>
      </c>
      <c r="K94" s="24">
        <v>0</v>
      </c>
      <c r="L94" s="31">
        <v>0</v>
      </c>
      <c r="M94" s="24">
        <v>0</v>
      </c>
      <c r="N94" s="31">
        <f t="shared" si="2"/>
        <v>0</v>
      </c>
      <c r="O94" s="24">
        <v>0</v>
      </c>
      <c r="P94" s="31">
        <v>0</v>
      </c>
      <c r="Q94" s="24">
        <f t="shared" si="3"/>
        <v>6</v>
      </c>
      <c r="R94" s="31">
        <f t="shared" si="3"/>
        <v>167</v>
      </c>
    </row>
    <row r="95" spans="1:18" ht="15">
      <c r="A95" s="35" t="s">
        <v>383</v>
      </c>
      <c r="B95" s="36" t="s">
        <v>101</v>
      </c>
      <c r="C95" s="24">
        <v>0</v>
      </c>
      <c r="D95" s="31">
        <v>0</v>
      </c>
      <c r="E95" s="24">
        <v>4</v>
      </c>
      <c r="F95" s="31">
        <v>245</v>
      </c>
      <c r="G95" s="24">
        <v>0</v>
      </c>
      <c r="H95" s="31">
        <v>0</v>
      </c>
      <c r="I95" s="24">
        <v>1</v>
      </c>
      <c r="J95" s="31">
        <v>29</v>
      </c>
      <c r="K95" s="24">
        <v>0</v>
      </c>
      <c r="L95" s="31">
        <v>0</v>
      </c>
      <c r="M95" s="24">
        <v>0</v>
      </c>
      <c r="N95" s="31">
        <f t="shared" si="2"/>
        <v>0</v>
      </c>
      <c r="O95" s="24">
        <v>0</v>
      </c>
      <c r="P95" s="31">
        <v>0</v>
      </c>
      <c r="Q95" s="24">
        <f t="shared" si="3"/>
        <v>5</v>
      </c>
      <c r="R95" s="31">
        <f t="shared" si="3"/>
        <v>274</v>
      </c>
    </row>
    <row r="96" spans="1:18" ht="15">
      <c r="A96" s="35" t="s">
        <v>384</v>
      </c>
      <c r="B96" s="36" t="s">
        <v>102</v>
      </c>
      <c r="C96" s="24">
        <v>0</v>
      </c>
      <c r="D96" s="31">
        <v>0</v>
      </c>
      <c r="E96" s="24">
        <v>10</v>
      </c>
      <c r="F96" s="31">
        <v>555</v>
      </c>
      <c r="G96" s="24">
        <v>14</v>
      </c>
      <c r="H96" s="31">
        <v>157</v>
      </c>
      <c r="I96" s="24">
        <v>3</v>
      </c>
      <c r="J96" s="31">
        <v>119</v>
      </c>
      <c r="K96" s="24">
        <v>0</v>
      </c>
      <c r="L96" s="31">
        <v>0</v>
      </c>
      <c r="M96" s="24">
        <v>8</v>
      </c>
      <c r="N96" s="31">
        <f t="shared" si="2"/>
        <v>40</v>
      </c>
      <c r="O96" s="24">
        <v>0</v>
      </c>
      <c r="P96" s="31">
        <v>0</v>
      </c>
      <c r="Q96" s="24">
        <f t="shared" si="3"/>
        <v>35</v>
      </c>
      <c r="R96" s="31">
        <f t="shared" si="3"/>
        <v>871</v>
      </c>
    </row>
    <row r="97" spans="1:18" ht="15">
      <c r="A97" s="35" t="s">
        <v>385</v>
      </c>
      <c r="B97" s="36" t="s">
        <v>103</v>
      </c>
      <c r="C97" s="24">
        <v>0</v>
      </c>
      <c r="D97" s="31">
        <v>0</v>
      </c>
      <c r="E97" s="24">
        <v>3</v>
      </c>
      <c r="F97" s="31">
        <v>80</v>
      </c>
      <c r="G97" s="24">
        <v>3</v>
      </c>
      <c r="H97" s="31">
        <v>36</v>
      </c>
      <c r="I97" s="24">
        <v>3</v>
      </c>
      <c r="J97" s="31">
        <v>100</v>
      </c>
      <c r="K97" s="24">
        <v>0</v>
      </c>
      <c r="L97" s="31">
        <v>0</v>
      </c>
      <c r="M97" s="24">
        <v>2</v>
      </c>
      <c r="N97" s="31">
        <f t="shared" si="2"/>
        <v>10</v>
      </c>
      <c r="O97" s="24">
        <v>0</v>
      </c>
      <c r="P97" s="31">
        <v>0</v>
      </c>
      <c r="Q97" s="24">
        <f t="shared" si="3"/>
        <v>11</v>
      </c>
      <c r="R97" s="31">
        <f t="shared" si="3"/>
        <v>226</v>
      </c>
    </row>
    <row r="98" spans="1:18" ht="15">
      <c r="A98" s="35" t="s">
        <v>386</v>
      </c>
      <c r="B98" s="36" t="s">
        <v>104</v>
      </c>
      <c r="C98" s="24">
        <v>0</v>
      </c>
      <c r="D98" s="31">
        <v>0</v>
      </c>
      <c r="E98" s="24">
        <v>5</v>
      </c>
      <c r="F98" s="31">
        <v>145</v>
      </c>
      <c r="G98" s="24">
        <v>5</v>
      </c>
      <c r="H98" s="31">
        <v>56</v>
      </c>
      <c r="I98" s="24">
        <v>0</v>
      </c>
      <c r="J98" s="31">
        <v>0</v>
      </c>
      <c r="K98" s="24">
        <v>0</v>
      </c>
      <c r="L98" s="31">
        <v>0</v>
      </c>
      <c r="M98" s="24">
        <v>1</v>
      </c>
      <c r="N98" s="31">
        <f t="shared" si="2"/>
        <v>5</v>
      </c>
      <c r="O98" s="24">
        <v>0</v>
      </c>
      <c r="P98" s="31">
        <v>0</v>
      </c>
      <c r="Q98" s="24">
        <f t="shared" si="3"/>
        <v>11</v>
      </c>
      <c r="R98" s="31">
        <f t="shared" si="3"/>
        <v>206</v>
      </c>
    </row>
    <row r="99" spans="1:18" ht="15">
      <c r="A99" s="35" t="s">
        <v>474</v>
      </c>
      <c r="B99" s="36" t="s">
        <v>105</v>
      </c>
      <c r="C99" s="24">
        <v>0</v>
      </c>
      <c r="D99" s="31">
        <v>0</v>
      </c>
      <c r="E99" s="24">
        <v>16</v>
      </c>
      <c r="F99" s="31">
        <v>1164</v>
      </c>
      <c r="G99" s="24">
        <v>9</v>
      </c>
      <c r="H99" s="31">
        <v>90</v>
      </c>
      <c r="I99" s="24">
        <v>9</v>
      </c>
      <c r="J99" s="31">
        <v>600</v>
      </c>
      <c r="K99" s="24">
        <v>0</v>
      </c>
      <c r="L99" s="31">
        <v>0</v>
      </c>
      <c r="M99" s="24">
        <v>14</v>
      </c>
      <c r="N99" s="31">
        <f t="shared" si="2"/>
        <v>70</v>
      </c>
      <c r="O99" s="24">
        <v>0</v>
      </c>
      <c r="P99" s="31">
        <v>0</v>
      </c>
      <c r="Q99" s="24">
        <f t="shared" si="3"/>
        <v>48</v>
      </c>
      <c r="R99" s="31">
        <f t="shared" si="3"/>
        <v>1924</v>
      </c>
    </row>
    <row r="100" spans="1:18" ht="15">
      <c r="A100" s="35" t="s">
        <v>388</v>
      </c>
      <c r="B100" s="36" t="s">
        <v>106</v>
      </c>
      <c r="C100" s="24">
        <v>0</v>
      </c>
      <c r="D100" s="31">
        <v>0</v>
      </c>
      <c r="E100" s="24">
        <v>13</v>
      </c>
      <c r="F100" s="31">
        <v>580</v>
      </c>
      <c r="G100" s="24">
        <v>7</v>
      </c>
      <c r="H100" s="31">
        <v>77</v>
      </c>
      <c r="I100" s="24">
        <v>1</v>
      </c>
      <c r="J100" s="31">
        <v>50</v>
      </c>
      <c r="K100" s="24">
        <v>0</v>
      </c>
      <c r="L100" s="31">
        <v>0</v>
      </c>
      <c r="M100" s="24">
        <v>1</v>
      </c>
      <c r="N100" s="31">
        <f t="shared" si="2"/>
        <v>5</v>
      </c>
      <c r="O100" s="24">
        <v>0</v>
      </c>
      <c r="P100" s="31">
        <v>0</v>
      </c>
      <c r="Q100" s="24">
        <f t="shared" si="3"/>
        <v>22</v>
      </c>
      <c r="R100" s="31">
        <f t="shared" si="3"/>
        <v>712</v>
      </c>
    </row>
    <row r="101" spans="1:18" ht="15">
      <c r="A101" s="35" t="s">
        <v>475</v>
      </c>
      <c r="B101" s="36" t="s">
        <v>107</v>
      </c>
      <c r="C101" s="24">
        <v>0</v>
      </c>
      <c r="D101" s="31">
        <v>0</v>
      </c>
      <c r="E101" s="24">
        <v>2</v>
      </c>
      <c r="F101" s="31">
        <v>240</v>
      </c>
      <c r="G101" s="24">
        <v>0</v>
      </c>
      <c r="H101" s="31">
        <v>0</v>
      </c>
      <c r="I101" s="24">
        <v>2</v>
      </c>
      <c r="J101" s="31">
        <v>165</v>
      </c>
      <c r="K101" s="24">
        <v>0</v>
      </c>
      <c r="L101" s="31">
        <v>0</v>
      </c>
      <c r="M101" s="24">
        <v>0</v>
      </c>
      <c r="N101" s="31">
        <f t="shared" si="2"/>
        <v>0</v>
      </c>
      <c r="O101" s="24">
        <v>0</v>
      </c>
      <c r="P101" s="31">
        <v>0</v>
      </c>
      <c r="Q101" s="24">
        <f t="shared" si="3"/>
        <v>4</v>
      </c>
      <c r="R101" s="31">
        <f t="shared" si="3"/>
        <v>405</v>
      </c>
    </row>
    <row r="102" spans="1:18" ht="15">
      <c r="A102" s="35" t="s">
        <v>476</v>
      </c>
      <c r="B102" s="36" t="s">
        <v>108</v>
      </c>
      <c r="C102" s="24">
        <v>0</v>
      </c>
      <c r="D102" s="31">
        <v>0</v>
      </c>
      <c r="E102" s="24">
        <v>25</v>
      </c>
      <c r="F102" s="31">
        <v>2312</v>
      </c>
      <c r="G102" s="24">
        <v>17</v>
      </c>
      <c r="H102" s="31">
        <v>192</v>
      </c>
      <c r="I102" s="24">
        <v>13</v>
      </c>
      <c r="J102" s="31">
        <v>799</v>
      </c>
      <c r="K102" s="24">
        <v>1</v>
      </c>
      <c r="L102" s="31">
        <v>83</v>
      </c>
      <c r="M102" s="24">
        <v>56</v>
      </c>
      <c r="N102" s="31">
        <f t="shared" si="2"/>
        <v>280</v>
      </c>
      <c r="O102" s="24">
        <v>0</v>
      </c>
      <c r="P102" s="31">
        <v>0</v>
      </c>
      <c r="Q102" s="24">
        <f t="shared" si="3"/>
        <v>112</v>
      </c>
      <c r="R102" s="31">
        <f t="shared" si="3"/>
        <v>3666</v>
      </c>
    </row>
    <row r="103" spans="1:18" ht="15">
      <c r="A103" s="35" t="s">
        <v>391</v>
      </c>
      <c r="B103" s="36" t="s">
        <v>109</v>
      </c>
      <c r="C103" s="24">
        <v>0</v>
      </c>
      <c r="D103" s="31">
        <v>0</v>
      </c>
      <c r="E103" s="24">
        <v>7</v>
      </c>
      <c r="F103" s="31">
        <v>805</v>
      </c>
      <c r="G103" s="24">
        <v>3</v>
      </c>
      <c r="H103" s="31">
        <v>36</v>
      </c>
      <c r="I103" s="24">
        <v>3</v>
      </c>
      <c r="J103" s="31">
        <v>257</v>
      </c>
      <c r="K103" s="24">
        <v>0</v>
      </c>
      <c r="L103" s="31">
        <v>0</v>
      </c>
      <c r="M103" s="24">
        <v>0</v>
      </c>
      <c r="N103" s="31">
        <f t="shared" si="2"/>
        <v>0</v>
      </c>
      <c r="O103" s="24">
        <v>0</v>
      </c>
      <c r="P103" s="31">
        <v>0</v>
      </c>
      <c r="Q103" s="24">
        <f t="shared" si="3"/>
        <v>13</v>
      </c>
      <c r="R103" s="31">
        <f t="shared" si="3"/>
        <v>1098</v>
      </c>
    </row>
    <row r="104" spans="1:18" ht="15">
      <c r="A104" s="35" t="s">
        <v>392</v>
      </c>
      <c r="B104" s="36" t="s">
        <v>110</v>
      </c>
      <c r="C104" s="24">
        <v>0</v>
      </c>
      <c r="D104" s="31">
        <v>0</v>
      </c>
      <c r="E104" s="24">
        <v>7</v>
      </c>
      <c r="F104" s="31">
        <v>570</v>
      </c>
      <c r="G104" s="24">
        <v>1</v>
      </c>
      <c r="H104" s="31">
        <v>10</v>
      </c>
      <c r="I104" s="24">
        <v>2</v>
      </c>
      <c r="J104" s="31">
        <v>106</v>
      </c>
      <c r="K104" s="24">
        <v>0</v>
      </c>
      <c r="L104" s="31">
        <v>0</v>
      </c>
      <c r="M104" s="24">
        <v>0</v>
      </c>
      <c r="N104" s="31">
        <f t="shared" si="2"/>
        <v>0</v>
      </c>
      <c r="O104" s="24">
        <v>0</v>
      </c>
      <c r="P104" s="31">
        <v>0</v>
      </c>
      <c r="Q104" s="24">
        <f t="shared" si="3"/>
        <v>10</v>
      </c>
      <c r="R104" s="31">
        <f t="shared" si="3"/>
        <v>686</v>
      </c>
    </row>
    <row r="105" spans="1:18" ht="15">
      <c r="A105" s="35" t="s">
        <v>393</v>
      </c>
      <c r="B105" s="36" t="s">
        <v>111</v>
      </c>
      <c r="C105" s="24">
        <v>0</v>
      </c>
      <c r="D105" s="31">
        <v>0</v>
      </c>
      <c r="E105" s="24">
        <v>6</v>
      </c>
      <c r="F105" s="31">
        <v>620</v>
      </c>
      <c r="G105" s="24">
        <v>1</v>
      </c>
      <c r="H105" s="31">
        <v>12</v>
      </c>
      <c r="I105" s="24">
        <v>4</v>
      </c>
      <c r="J105" s="31">
        <v>169</v>
      </c>
      <c r="K105" s="24">
        <v>0</v>
      </c>
      <c r="L105" s="31">
        <v>0</v>
      </c>
      <c r="M105" s="24">
        <v>2</v>
      </c>
      <c r="N105" s="31">
        <f t="shared" si="2"/>
        <v>10</v>
      </c>
      <c r="O105" s="24">
        <v>0</v>
      </c>
      <c r="P105" s="31">
        <v>0</v>
      </c>
      <c r="Q105" s="24">
        <f t="shared" si="3"/>
        <v>13</v>
      </c>
      <c r="R105" s="31">
        <f t="shared" si="3"/>
        <v>811</v>
      </c>
    </row>
    <row r="106" spans="1:18" ht="15">
      <c r="A106" s="35" t="s">
        <v>394</v>
      </c>
      <c r="B106" s="36" t="s">
        <v>112</v>
      </c>
      <c r="C106" s="24">
        <v>0</v>
      </c>
      <c r="D106" s="31">
        <v>0</v>
      </c>
      <c r="E106" s="24">
        <v>136</v>
      </c>
      <c r="F106" s="31">
        <v>15453</v>
      </c>
      <c r="G106" s="24">
        <v>152</v>
      </c>
      <c r="H106" s="31">
        <v>1484</v>
      </c>
      <c r="I106" s="24">
        <v>40</v>
      </c>
      <c r="J106" s="31">
        <v>3976</v>
      </c>
      <c r="K106" s="24">
        <v>0</v>
      </c>
      <c r="L106" s="31">
        <v>0</v>
      </c>
      <c r="M106" s="24">
        <v>84</v>
      </c>
      <c r="N106" s="31">
        <f t="shared" si="2"/>
        <v>420</v>
      </c>
      <c r="O106" s="24">
        <v>0</v>
      </c>
      <c r="P106" s="31">
        <v>0</v>
      </c>
      <c r="Q106" s="24">
        <f t="shared" si="3"/>
        <v>412</v>
      </c>
      <c r="R106" s="31">
        <f t="shared" si="3"/>
        <v>21333</v>
      </c>
    </row>
    <row r="107" spans="1:18" ht="15">
      <c r="A107" s="35" t="s">
        <v>395</v>
      </c>
      <c r="B107" s="36" t="s">
        <v>113</v>
      </c>
      <c r="C107" s="24">
        <v>0</v>
      </c>
      <c r="D107" s="31">
        <v>0</v>
      </c>
      <c r="E107" s="24">
        <v>6</v>
      </c>
      <c r="F107" s="31">
        <v>526</v>
      </c>
      <c r="G107" s="24">
        <v>5</v>
      </c>
      <c r="H107" s="31">
        <v>60</v>
      </c>
      <c r="I107" s="24">
        <v>2</v>
      </c>
      <c r="J107" s="31">
        <v>115</v>
      </c>
      <c r="K107" s="24">
        <v>0</v>
      </c>
      <c r="L107" s="31">
        <v>0</v>
      </c>
      <c r="M107" s="24">
        <v>0</v>
      </c>
      <c r="N107" s="31">
        <f t="shared" si="2"/>
        <v>0</v>
      </c>
      <c r="O107" s="24">
        <v>0</v>
      </c>
      <c r="P107" s="31">
        <v>0</v>
      </c>
      <c r="Q107" s="24">
        <f t="shared" si="3"/>
        <v>13</v>
      </c>
      <c r="R107" s="31">
        <f t="shared" si="3"/>
        <v>701</v>
      </c>
    </row>
    <row r="108" spans="1:18" ht="15">
      <c r="A108" s="35" t="s">
        <v>477</v>
      </c>
      <c r="B108" s="36" t="s">
        <v>114</v>
      </c>
      <c r="C108" s="24">
        <v>0</v>
      </c>
      <c r="D108" s="31">
        <v>0</v>
      </c>
      <c r="E108" s="24">
        <v>3</v>
      </c>
      <c r="F108" s="31">
        <v>188</v>
      </c>
      <c r="G108" s="24">
        <v>1</v>
      </c>
      <c r="H108" s="31">
        <v>12</v>
      </c>
      <c r="I108" s="24">
        <v>1</v>
      </c>
      <c r="J108" s="31">
        <v>130</v>
      </c>
      <c r="K108" s="24">
        <v>0</v>
      </c>
      <c r="L108" s="31">
        <v>0</v>
      </c>
      <c r="M108" s="24">
        <v>0</v>
      </c>
      <c r="N108" s="31">
        <f t="shared" si="2"/>
        <v>0</v>
      </c>
      <c r="O108" s="24">
        <v>0</v>
      </c>
      <c r="P108" s="31">
        <v>0</v>
      </c>
      <c r="Q108" s="24">
        <f t="shared" si="3"/>
        <v>5</v>
      </c>
      <c r="R108" s="31">
        <f t="shared" si="3"/>
        <v>330</v>
      </c>
    </row>
    <row r="109" spans="1:18" ht="15">
      <c r="A109" s="35" t="s">
        <v>397</v>
      </c>
      <c r="B109" s="36" t="s">
        <v>115</v>
      </c>
      <c r="C109" s="24">
        <v>0</v>
      </c>
      <c r="D109" s="31">
        <v>0</v>
      </c>
      <c r="E109" s="24">
        <v>4</v>
      </c>
      <c r="F109" s="31">
        <v>172</v>
      </c>
      <c r="G109" s="24">
        <v>2</v>
      </c>
      <c r="H109" s="31">
        <v>24</v>
      </c>
      <c r="I109" s="24">
        <v>0</v>
      </c>
      <c r="J109" s="31">
        <v>0</v>
      </c>
      <c r="K109" s="24">
        <v>0</v>
      </c>
      <c r="L109" s="31">
        <v>0</v>
      </c>
      <c r="M109" s="24">
        <v>0</v>
      </c>
      <c r="N109" s="31">
        <f t="shared" si="2"/>
        <v>0</v>
      </c>
      <c r="O109" s="24">
        <v>0</v>
      </c>
      <c r="P109" s="31">
        <v>0</v>
      </c>
      <c r="Q109" s="24">
        <f t="shared" si="3"/>
        <v>6</v>
      </c>
      <c r="R109" s="31">
        <f t="shared" si="3"/>
        <v>196</v>
      </c>
    </row>
    <row r="110" spans="1:18" ht="15">
      <c r="A110" s="35" t="s">
        <v>478</v>
      </c>
      <c r="B110" s="36" t="s">
        <v>117</v>
      </c>
      <c r="C110" s="24">
        <v>0</v>
      </c>
      <c r="D110" s="31">
        <v>0</v>
      </c>
      <c r="E110" s="24">
        <v>5</v>
      </c>
      <c r="F110" s="31">
        <v>292</v>
      </c>
      <c r="G110" s="24">
        <v>1</v>
      </c>
      <c r="H110" s="31">
        <v>12</v>
      </c>
      <c r="I110" s="24">
        <v>0</v>
      </c>
      <c r="J110" s="31">
        <v>0</v>
      </c>
      <c r="K110" s="24">
        <v>1</v>
      </c>
      <c r="L110" s="31">
        <v>100</v>
      </c>
      <c r="M110" s="24">
        <v>1</v>
      </c>
      <c r="N110" s="31">
        <f t="shared" si="2"/>
        <v>5</v>
      </c>
      <c r="O110" s="24">
        <v>0</v>
      </c>
      <c r="P110" s="31">
        <v>0</v>
      </c>
      <c r="Q110" s="24">
        <f t="shared" si="3"/>
        <v>8</v>
      </c>
      <c r="R110" s="31">
        <f t="shared" si="3"/>
        <v>409</v>
      </c>
    </row>
    <row r="111" spans="1:18" ht="15">
      <c r="A111" s="35" t="s">
        <v>479</v>
      </c>
      <c r="B111" s="36" t="s">
        <v>116</v>
      </c>
      <c r="C111" s="24">
        <v>0</v>
      </c>
      <c r="D111" s="31">
        <v>0</v>
      </c>
      <c r="E111" s="24">
        <v>74</v>
      </c>
      <c r="F111" s="31">
        <v>6668</v>
      </c>
      <c r="G111" s="24">
        <v>27</v>
      </c>
      <c r="H111" s="31">
        <v>302</v>
      </c>
      <c r="I111" s="24">
        <v>48</v>
      </c>
      <c r="J111" s="31">
        <v>4325</v>
      </c>
      <c r="K111" s="24">
        <v>1</v>
      </c>
      <c r="L111" s="31">
        <v>250</v>
      </c>
      <c r="M111" s="24">
        <v>38</v>
      </c>
      <c r="N111" s="31">
        <f t="shared" si="2"/>
        <v>190</v>
      </c>
      <c r="O111" s="24">
        <v>0</v>
      </c>
      <c r="P111" s="31">
        <v>0</v>
      </c>
      <c r="Q111" s="24">
        <f t="shared" si="3"/>
        <v>188</v>
      </c>
      <c r="R111" s="31">
        <f t="shared" si="3"/>
        <v>11735</v>
      </c>
    </row>
    <row r="112" spans="1:18" ht="15">
      <c r="A112" s="35" t="s">
        <v>480</v>
      </c>
      <c r="B112" s="36" t="s">
        <v>119</v>
      </c>
      <c r="C112" s="24">
        <v>0</v>
      </c>
      <c r="D112" s="31">
        <v>0</v>
      </c>
      <c r="E112" s="24">
        <v>17</v>
      </c>
      <c r="F112" s="31">
        <v>2210</v>
      </c>
      <c r="G112" s="24">
        <v>5</v>
      </c>
      <c r="H112" s="31">
        <v>60</v>
      </c>
      <c r="I112" s="24">
        <v>10</v>
      </c>
      <c r="J112" s="31">
        <v>1033</v>
      </c>
      <c r="K112" s="24">
        <v>0</v>
      </c>
      <c r="L112" s="31">
        <v>0</v>
      </c>
      <c r="M112" s="24">
        <v>2</v>
      </c>
      <c r="N112" s="31">
        <f t="shared" si="2"/>
        <v>10</v>
      </c>
      <c r="O112" s="24">
        <v>0</v>
      </c>
      <c r="P112" s="31">
        <v>0</v>
      </c>
      <c r="Q112" s="24">
        <f t="shared" si="3"/>
        <v>34</v>
      </c>
      <c r="R112" s="31">
        <f t="shared" si="3"/>
        <v>3313</v>
      </c>
    </row>
    <row r="113" spans="1:18" ht="15">
      <c r="A113" s="35" t="s">
        <v>481</v>
      </c>
      <c r="B113" s="36" t="s">
        <v>118</v>
      </c>
      <c r="C113" s="24">
        <v>0</v>
      </c>
      <c r="D113" s="31">
        <v>0</v>
      </c>
      <c r="E113" s="24">
        <v>38</v>
      </c>
      <c r="F113" s="31">
        <v>3291</v>
      </c>
      <c r="G113" s="24">
        <v>13</v>
      </c>
      <c r="H113" s="31">
        <v>138</v>
      </c>
      <c r="I113" s="24">
        <v>18</v>
      </c>
      <c r="J113" s="31">
        <v>1298</v>
      </c>
      <c r="K113" s="24">
        <v>2</v>
      </c>
      <c r="L113" s="31">
        <v>470</v>
      </c>
      <c r="M113" s="24">
        <v>11</v>
      </c>
      <c r="N113" s="31">
        <f t="shared" si="2"/>
        <v>55</v>
      </c>
      <c r="O113" s="24">
        <v>0</v>
      </c>
      <c r="P113" s="31">
        <v>0</v>
      </c>
      <c r="Q113" s="24">
        <f t="shared" si="3"/>
        <v>82</v>
      </c>
      <c r="R113" s="31">
        <f t="shared" si="3"/>
        <v>5252</v>
      </c>
    </row>
    <row r="114" spans="1:18" ht="15">
      <c r="A114" s="35" t="s">
        <v>402</v>
      </c>
      <c r="B114" s="36" t="s">
        <v>120</v>
      </c>
      <c r="C114" s="24">
        <v>0</v>
      </c>
      <c r="D114" s="31">
        <v>0</v>
      </c>
      <c r="E114" s="24">
        <v>2</v>
      </c>
      <c r="F114" s="31">
        <v>44</v>
      </c>
      <c r="G114" s="24">
        <v>0</v>
      </c>
      <c r="H114" s="31">
        <v>0</v>
      </c>
      <c r="I114" s="24">
        <v>0</v>
      </c>
      <c r="J114" s="31">
        <v>0</v>
      </c>
      <c r="K114" s="24">
        <v>0</v>
      </c>
      <c r="L114" s="31">
        <v>0</v>
      </c>
      <c r="M114" s="24">
        <v>0</v>
      </c>
      <c r="N114" s="31">
        <f t="shared" si="2"/>
        <v>0</v>
      </c>
      <c r="O114" s="24">
        <v>0</v>
      </c>
      <c r="P114" s="31">
        <v>0</v>
      </c>
      <c r="Q114" s="24">
        <f t="shared" si="3"/>
        <v>2</v>
      </c>
      <c r="R114" s="31">
        <f t="shared" si="3"/>
        <v>44</v>
      </c>
    </row>
    <row r="115" spans="1:18" ht="15">
      <c r="A115" s="35" t="s">
        <v>403</v>
      </c>
      <c r="B115" s="36" t="s">
        <v>121</v>
      </c>
      <c r="C115" s="24">
        <v>0</v>
      </c>
      <c r="D115" s="31">
        <v>0</v>
      </c>
      <c r="E115" s="24">
        <v>13</v>
      </c>
      <c r="F115" s="31">
        <v>1208</v>
      </c>
      <c r="G115" s="24">
        <v>4</v>
      </c>
      <c r="H115" s="31">
        <v>48</v>
      </c>
      <c r="I115" s="24">
        <v>12</v>
      </c>
      <c r="J115" s="31">
        <v>782</v>
      </c>
      <c r="K115" s="24">
        <v>0</v>
      </c>
      <c r="L115" s="31">
        <v>0</v>
      </c>
      <c r="M115" s="24">
        <v>0</v>
      </c>
      <c r="N115" s="31">
        <f t="shared" si="2"/>
        <v>0</v>
      </c>
      <c r="O115" s="24">
        <v>0</v>
      </c>
      <c r="P115" s="31">
        <v>0</v>
      </c>
      <c r="Q115" s="24">
        <f t="shared" si="3"/>
        <v>29</v>
      </c>
      <c r="R115" s="31">
        <f t="shared" si="3"/>
        <v>2038</v>
      </c>
    </row>
    <row r="116" spans="1:18" ht="15">
      <c r="A116" s="35" t="s">
        <v>404</v>
      </c>
      <c r="B116" s="36" t="s">
        <v>122</v>
      </c>
      <c r="C116" s="24">
        <v>0</v>
      </c>
      <c r="D116" s="31">
        <v>0</v>
      </c>
      <c r="E116" s="24">
        <v>6</v>
      </c>
      <c r="F116" s="31">
        <v>234</v>
      </c>
      <c r="G116" s="24">
        <v>2</v>
      </c>
      <c r="H116" s="31">
        <v>24</v>
      </c>
      <c r="I116" s="24">
        <v>3</v>
      </c>
      <c r="J116" s="31">
        <v>76</v>
      </c>
      <c r="K116" s="24">
        <v>0</v>
      </c>
      <c r="L116" s="31">
        <v>0</v>
      </c>
      <c r="M116" s="24">
        <v>1</v>
      </c>
      <c r="N116" s="31">
        <f t="shared" si="2"/>
        <v>5</v>
      </c>
      <c r="O116" s="24">
        <v>0</v>
      </c>
      <c r="P116" s="31">
        <v>0</v>
      </c>
      <c r="Q116" s="24">
        <f t="shared" si="3"/>
        <v>12</v>
      </c>
      <c r="R116" s="31">
        <f t="shared" si="3"/>
        <v>339</v>
      </c>
    </row>
    <row r="117" spans="1:18" ht="15">
      <c r="A117" s="35" t="s">
        <v>482</v>
      </c>
      <c r="B117" s="36" t="s">
        <v>123</v>
      </c>
      <c r="C117" s="24">
        <v>0</v>
      </c>
      <c r="D117" s="31">
        <v>0</v>
      </c>
      <c r="E117" s="24">
        <v>10</v>
      </c>
      <c r="F117" s="31">
        <v>1215</v>
      </c>
      <c r="G117" s="24">
        <v>0</v>
      </c>
      <c r="H117" s="31">
        <v>0</v>
      </c>
      <c r="I117" s="24">
        <v>7</v>
      </c>
      <c r="J117" s="31">
        <v>636</v>
      </c>
      <c r="K117" s="24">
        <v>1</v>
      </c>
      <c r="L117" s="31">
        <v>200</v>
      </c>
      <c r="M117" s="24">
        <v>0</v>
      </c>
      <c r="N117" s="31">
        <f t="shared" si="2"/>
        <v>0</v>
      </c>
      <c r="O117" s="24">
        <v>0</v>
      </c>
      <c r="P117" s="31">
        <v>0</v>
      </c>
      <c r="Q117" s="24">
        <f t="shared" si="3"/>
        <v>18</v>
      </c>
      <c r="R117" s="31">
        <f t="shared" si="3"/>
        <v>2051</v>
      </c>
    </row>
    <row r="118" spans="1:18" ht="15">
      <c r="A118" s="35" t="s">
        <v>406</v>
      </c>
      <c r="B118" s="36" t="s">
        <v>124</v>
      </c>
      <c r="C118" s="24">
        <v>0</v>
      </c>
      <c r="D118" s="31">
        <v>0</v>
      </c>
      <c r="E118" s="24">
        <v>7</v>
      </c>
      <c r="F118" s="31">
        <v>180</v>
      </c>
      <c r="G118" s="24">
        <v>1</v>
      </c>
      <c r="H118" s="31">
        <v>12</v>
      </c>
      <c r="I118" s="24">
        <v>3</v>
      </c>
      <c r="J118" s="31">
        <v>298</v>
      </c>
      <c r="K118" s="24">
        <v>0</v>
      </c>
      <c r="L118" s="31">
        <v>0</v>
      </c>
      <c r="M118" s="24">
        <v>0</v>
      </c>
      <c r="N118" s="31">
        <f t="shared" si="2"/>
        <v>0</v>
      </c>
      <c r="O118" s="24">
        <v>0</v>
      </c>
      <c r="P118" s="31">
        <v>0</v>
      </c>
      <c r="Q118" s="24">
        <f t="shared" si="3"/>
        <v>11</v>
      </c>
      <c r="R118" s="31">
        <f t="shared" si="3"/>
        <v>490</v>
      </c>
    </row>
    <row r="119" spans="1:18" ht="15">
      <c r="A119" s="35" t="s">
        <v>407</v>
      </c>
      <c r="B119" s="36" t="s">
        <v>125</v>
      </c>
      <c r="C119" s="24">
        <v>0</v>
      </c>
      <c r="D119" s="31">
        <v>0</v>
      </c>
      <c r="E119" s="24">
        <v>6</v>
      </c>
      <c r="F119" s="31">
        <v>273</v>
      </c>
      <c r="G119" s="24">
        <v>4</v>
      </c>
      <c r="H119" s="31">
        <v>42</v>
      </c>
      <c r="I119" s="24">
        <v>9</v>
      </c>
      <c r="J119" s="31">
        <v>714</v>
      </c>
      <c r="K119" s="24">
        <v>0</v>
      </c>
      <c r="L119" s="31">
        <v>0</v>
      </c>
      <c r="M119" s="24">
        <v>3</v>
      </c>
      <c r="N119" s="31">
        <f t="shared" si="2"/>
        <v>15</v>
      </c>
      <c r="O119" s="24">
        <v>0</v>
      </c>
      <c r="P119" s="31">
        <v>0</v>
      </c>
      <c r="Q119" s="24">
        <f t="shared" si="3"/>
        <v>22</v>
      </c>
      <c r="R119" s="31">
        <f t="shared" si="3"/>
        <v>1044</v>
      </c>
    </row>
    <row r="120" spans="1:18" ht="15">
      <c r="A120" s="35" t="s">
        <v>408</v>
      </c>
      <c r="B120" s="36" t="s">
        <v>126</v>
      </c>
      <c r="C120" s="24">
        <v>0</v>
      </c>
      <c r="D120" s="31">
        <v>0</v>
      </c>
      <c r="E120" s="24">
        <v>5</v>
      </c>
      <c r="F120" s="31">
        <v>276</v>
      </c>
      <c r="G120" s="24">
        <v>4</v>
      </c>
      <c r="H120" s="31">
        <v>48</v>
      </c>
      <c r="I120" s="24">
        <v>3</v>
      </c>
      <c r="J120" s="31">
        <v>116</v>
      </c>
      <c r="K120" s="24">
        <v>0</v>
      </c>
      <c r="L120" s="31">
        <v>0</v>
      </c>
      <c r="M120" s="24">
        <v>1</v>
      </c>
      <c r="N120" s="31">
        <f t="shared" si="2"/>
        <v>5</v>
      </c>
      <c r="O120" s="24">
        <v>0</v>
      </c>
      <c r="P120" s="31">
        <v>0</v>
      </c>
      <c r="Q120" s="24">
        <f t="shared" si="3"/>
        <v>13</v>
      </c>
      <c r="R120" s="31">
        <f t="shared" si="3"/>
        <v>445</v>
      </c>
    </row>
    <row r="121" spans="1:18" ht="15">
      <c r="A121" s="35" t="s">
        <v>409</v>
      </c>
      <c r="B121" s="36" t="s">
        <v>127</v>
      </c>
      <c r="C121" s="24">
        <v>0</v>
      </c>
      <c r="D121" s="31">
        <v>0</v>
      </c>
      <c r="E121" s="24">
        <v>1</v>
      </c>
      <c r="F121" s="31">
        <v>75</v>
      </c>
      <c r="G121" s="24">
        <v>1</v>
      </c>
      <c r="H121" s="31">
        <v>10</v>
      </c>
      <c r="I121" s="24">
        <v>1</v>
      </c>
      <c r="J121" s="31">
        <v>40</v>
      </c>
      <c r="K121" s="24">
        <v>0</v>
      </c>
      <c r="L121" s="31">
        <v>0</v>
      </c>
      <c r="M121" s="24">
        <v>1</v>
      </c>
      <c r="N121" s="31">
        <f t="shared" si="2"/>
        <v>5</v>
      </c>
      <c r="O121" s="24">
        <v>0</v>
      </c>
      <c r="P121" s="31">
        <v>0</v>
      </c>
      <c r="Q121" s="24">
        <f t="shared" si="3"/>
        <v>4</v>
      </c>
      <c r="R121" s="31">
        <f t="shared" si="3"/>
        <v>130</v>
      </c>
    </row>
    <row r="122" spans="1:18" ht="15">
      <c r="A122" s="35" t="s">
        <v>410</v>
      </c>
      <c r="B122" s="36" t="s">
        <v>128</v>
      </c>
      <c r="C122" s="24">
        <v>0</v>
      </c>
      <c r="D122" s="31">
        <v>0</v>
      </c>
      <c r="E122" s="24">
        <v>44</v>
      </c>
      <c r="F122" s="31">
        <v>5154</v>
      </c>
      <c r="G122" s="24">
        <v>26</v>
      </c>
      <c r="H122" s="31">
        <v>296</v>
      </c>
      <c r="I122" s="24">
        <v>10</v>
      </c>
      <c r="J122" s="31">
        <v>1097</v>
      </c>
      <c r="K122" s="24">
        <v>0</v>
      </c>
      <c r="L122" s="31">
        <v>0</v>
      </c>
      <c r="M122" s="24">
        <v>2</v>
      </c>
      <c r="N122" s="31">
        <f t="shared" si="2"/>
        <v>10</v>
      </c>
      <c r="O122" s="24">
        <v>0</v>
      </c>
      <c r="P122" s="31">
        <v>0</v>
      </c>
      <c r="Q122" s="24">
        <f t="shared" si="3"/>
        <v>82</v>
      </c>
      <c r="R122" s="31">
        <f t="shared" si="3"/>
        <v>6557</v>
      </c>
    </row>
    <row r="123" spans="1:18" ht="15">
      <c r="A123" s="35" t="s">
        <v>411</v>
      </c>
      <c r="B123" s="36" t="s">
        <v>129</v>
      </c>
      <c r="C123" s="24">
        <v>0</v>
      </c>
      <c r="D123" s="31">
        <v>0</v>
      </c>
      <c r="E123" s="24">
        <v>46</v>
      </c>
      <c r="F123" s="31">
        <v>4921</v>
      </c>
      <c r="G123" s="24">
        <v>42</v>
      </c>
      <c r="H123" s="31">
        <v>471</v>
      </c>
      <c r="I123" s="24">
        <v>17</v>
      </c>
      <c r="J123" s="31">
        <v>1398</v>
      </c>
      <c r="K123" s="24">
        <v>0</v>
      </c>
      <c r="L123" s="31">
        <v>0</v>
      </c>
      <c r="M123" s="24">
        <v>7</v>
      </c>
      <c r="N123" s="31">
        <f t="shared" si="2"/>
        <v>35</v>
      </c>
      <c r="O123" s="24">
        <v>0</v>
      </c>
      <c r="P123" s="31">
        <v>0</v>
      </c>
      <c r="Q123" s="24">
        <f t="shared" si="3"/>
        <v>112</v>
      </c>
      <c r="R123" s="31">
        <f t="shared" si="3"/>
        <v>6825</v>
      </c>
    </row>
    <row r="124" spans="1:18" ht="15">
      <c r="A124" s="35" t="s">
        <v>483</v>
      </c>
      <c r="B124" s="36" t="s">
        <v>130</v>
      </c>
      <c r="C124" s="24">
        <v>0</v>
      </c>
      <c r="D124" s="31">
        <v>0</v>
      </c>
      <c r="E124" s="24">
        <v>7</v>
      </c>
      <c r="F124" s="31">
        <v>424</v>
      </c>
      <c r="G124" s="24">
        <v>2</v>
      </c>
      <c r="H124" s="31">
        <v>11</v>
      </c>
      <c r="I124" s="24">
        <v>6</v>
      </c>
      <c r="J124" s="31">
        <v>371</v>
      </c>
      <c r="K124" s="24">
        <v>3</v>
      </c>
      <c r="L124" s="31">
        <v>225</v>
      </c>
      <c r="M124" s="24">
        <v>2</v>
      </c>
      <c r="N124" s="31">
        <f t="shared" si="2"/>
        <v>10</v>
      </c>
      <c r="O124" s="24">
        <v>0</v>
      </c>
      <c r="P124" s="31">
        <v>0</v>
      </c>
      <c r="Q124" s="24">
        <f t="shared" si="3"/>
        <v>20</v>
      </c>
      <c r="R124" s="31">
        <f t="shared" si="3"/>
        <v>1041</v>
      </c>
    </row>
    <row r="125" spans="1:18" ht="15">
      <c r="A125" s="35" t="s">
        <v>484</v>
      </c>
      <c r="B125" s="36" t="s">
        <v>131</v>
      </c>
      <c r="C125" s="24">
        <v>0</v>
      </c>
      <c r="D125" s="31">
        <v>0</v>
      </c>
      <c r="E125" s="24">
        <v>23</v>
      </c>
      <c r="F125" s="31">
        <v>2500</v>
      </c>
      <c r="G125" s="24">
        <v>3</v>
      </c>
      <c r="H125" s="31">
        <v>31</v>
      </c>
      <c r="I125" s="24">
        <v>8</v>
      </c>
      <c r="J125" s="31">
        <v>665</v>
      </c>
      <c r="K125" s="24">
        <v>1</v>
      </c>
      <c r="L125" s="31">
        <v>400</v>
      </c>
      <c r="M125" s="24">
        <v>32</v>
      </c>
      <c r="N125" s="31">
        <f t="shared" si="2"/>
        <v>160</v>
      </c>
      <c r="O125" s="24">
        <v>0</v>
      </c>
      <c r="P125" s="31">
        <v>0</v>
      </c>
      <c r="Q125" s="24">
        <f t="shared" si="3"/>
        <v>67</v>
      </c>
      <c r="R125" s="31">
        <f t="shared" si="3"/>
        <v>3756</v>
      </c>
    </row>
    <row r="126" spans="1:18" ht="15">
      <c r="A126" s="35" t="s">
        <v>414</v>
      </c>
      <c r="B126" s="36" t="s">
        <v>132</v>
      </c>
      <c r="C126" s="24">
        <v>0</v>
      </c>
      <c r="D126" s="31">
        <v>0</v>
      </c>
      <c r="E126" s="24">
        <v>2</v>
      </c>
      <c r="F126" s="31">
        <v>50</v>
      </c>
      <c r="G126" s="24">
        <v>1</v>
      </c>
      <c r="H126" s="31">
        <v>12</v>
      </c>
      <c r="I126" s="24">
        <v>1</v>
      </c>
      <c r="J126" s="31">
        <v>25</v>
      </c>
      <c r="K126" s="24">
        <v>0</v>
      </c>
      <c r="L126" s="31">
        <v>0</v>
      </c>
      <c r="M126" s="24">
        <v>0</v>
      </c>
      <c r="N126" s="31">
        <f t="shared" si="2"/>
        <v>0</v>
      </c>
      <c r="O126" s="24">
        <v>0</v>
      </c>
      <c r="P126" s="31">
        <v>0</v>
      </c>
      <c r="Q126" s="24">
        <f t="shared" si="3"/>
        <v>4</v>
      </c>
      <c r="R126" s="31">
        <f t="shared" si="3"/>
        <v>87</v>
      </c>
    </row>
    <row r="127" spans="1:18" ht="15">
      <c r="A127" s="35" t="s">
        <v>415</v>
      </c>
      <c r="B127" s="36" t="s">
        <v>133</v>
      </c>
      <c r="C127" s="24">
        <v>0</v>
      </c>
      <c r="D127" s="31">
        <v>0</v>
      </c>
      <c r="E127" s="24">
        <v>2</v>
      </c>
      <c r="F127" s="31">
        <v>86</v>
      </c>
      <c r="G127" s="24">
        <v>0</v>
      </c>
      <c r="H127" s="31">
        <v>0</v>
      </c>
      <c r="I127" s="24">
        <v>3</v>
      </c>
      <c r="J127" s="31">
        <v>90</v>
      </c>
      <c r="K127" s="24">
        <v>0</v>
      </c>
      <c r="L127" s="31">
        <v>0</v>
      </c>
      <c r="M127" s="24">
        <v>1</v>
      </c>
      <c r="N127" s="31">
        <f t="shared" si="2"/>
        <v>5</v>
      </c>
      <c r="O127" s="24">
        <v>0</v>
      </c>
      <c r="P127" s="31">
        <v>0</v>
      </c>
      <c r="Q127" s="24">
        <f t="shared" si="3"/>
        <v>6</v>
      </c>
      <c r="R127" s="31">
        <f t="shared" si="3"/>
        <v>181</v>
      </c>
    </row>
    <row r="128" spans="1:18" ht="15">
      <c r="A128" s="35" t="s">
        <v>416</v>
      </c>
      <c r="B128" s="36" t="s">
        <v>134</v>
      </c>
      <c r="C128" s="24">
        <v>0</v>
      </c>
      <c r="D128" s="31">
        <v>0</v>
      </c>
      <c r="E128" s="24">
        <v>13</v>
      </c>
      <c r="F128" s="31">
        <v>580</v>
      </c>
      <c r="G128" s="24">
        <v>6</v>
      </c>
      <c r="H128" s="31">
        <v>72</v>
      </c>
      <c r="I128" s="24">
        <v>4</v>
      </c>
      <c r="J128" s="31">
        <v>104</v>
      </c>
      <c r="K128" s="24">
        <v>0</v>
      </c>
      <c r="L128" s="31">
        <v>0</v>
      </c>
      <c r="M128" s="24">
        <v>4</v>
      </c>
      <c r="N128" s="31">
        <f t="shared" si="2"/>
        <v>20</v>
      </c>
      <c r="O128" s="24">
        <v>0</v>
      </c>
      <c r="P128" s="31">
        <v>0</v>
      </c>
      <c r="Q128" s="24">
        <f t="shared" si="3"/>
        <v>27</v>
      </c>
      <c r="R128" s="31">
        <f t="shared" si="3"/>
        <v>776</v>
      </c>
    </row>
    <row r="129" spans="1:18" ht="15">
      <c r="A129" s="35" t="s">
        <v>485</v>
      </c>
      <c r="B129" s="36" t="s">
        <v>135</v>
      </c>
      <c r="C129" s="24">
        <v>0</v>
      </c>
      <c r="D129" s="31">
        <v>0</v>
      </c>
      <c r="E129" s="24">
        <v>114</v>
      </c>
      <c r="F129" s="31">
        <v>12528</v>
      </c>
      <c r="G129" s="24">
        <v>38</v>
      </c>
      <c r="H129" s="31">
        <v>407</v>
      </c>
      <c r="I129" s="24">
        <v>64</v>
      </c>
      <c r="J129" s="31">
        <v>6217</v>
      </c>
      <c r="K129" s="24">
        <v>3</v>
      </c>
      <c r="L129" s="31">
        <v>229</v>
      </c>
      <c r="M129" s="24">
        <v>46</v>
      </c>
      <c r="N129" s="31">
        <f t="shared" si="2"/>
        <v>230</v>
      </c>
      <c r="O129" s="24">
        <v>0</v>
      </c>
      <c r="P129" s="31">
        <v>0</v>
      </c>
      <c r="Q129" s="24">
        <f t="shared" si="3"/>
        <v>265</v>
      </c>
      <c r="R129" s="31">
        <f t="shared" si="3"/>
        <v>19611</v>
      </c>
    </row>
    <row r="130" spans="1:18" ht="15">
      <c r="A130" s="35" t="s">
        <v>418</v>
      </c>
      <c r="B130" s="36" t="s">
        <v>136</v>
      </c>
      <c r="C130" s="24">
        <v>0</v>
      </c>
      <c r="D130" s="31">
        <v>0</v>
      </c>
      <c r="E130" s="24">
        <v>11</v>
      </c>
      <c r="F130" s="31">
        <v>872</v>
      </c>
      <c r="G130" s="24">
        <v>1</v>
      </c>
      <c r="H130" s="31">
        <v>7</v>
      </c>
      <c r="I130" s="24">
        <v>5</v>
      </c>
      <c r="J130" s="31">
        <v>420</v>
      </c>
      <c r="K130" s="24">
        <v>0</v>
      </c>
      <c r="L130" s="31">
        <v>0</v>
      </c>
      <c r="M130" s="24">
        <v>1</v>
      </c>
      <c r="N130" s="31">
        <f t="shared" si="2"/>
        <v>5</v>
      </c>
      <c r="O130" s="24">
        <v>0</v>
      </c>
      <c r="P130" s="31">
        <v>0</v>
      </c>
      <c r="Q130" s="24">
        <f t="shared" si="3"/>
        <v>18</v>
      </c>
      <c r="R130" s="31">
        <f t="shared" si="3"/>
        <v>1304</v>
      </c>
    </row>
    <row r="131" spans="1:18" ht="15">
      <c r="A131" s="35" t="s">
        <v>419</v>
      </c>
      <c r="B131" s="36" t="s">
        <v>137</v>
      </c>
      <c r="C131" s="24">
        <v>0</v>
      </c>
      <c r="D131" s="31">
        <v>0</v>
      </c>
      <c r="E131" s="24">
        <v>13</v>
      </c>
      <c r="F131" s="31">
        <v>688</v>
      </c>
      <c r="G131" s="24">
        <v>4</v>
      </c>
      <c r="H131" s="31">
        <v>48</v>
      </c>
      <c r="I131" s="24">
        <v>8</v>
      </c>
      <c r="J131" s="31">
        <v>343</v>
      </c>
      <c r="K131" s="24">
        <v>0</v>
      </c>
      <c r="L131" s="31">
        <v>0</v>
      </c>
      <c r="M131" s="24">
        <v>2</v>
      </c>
      <c r="N131" s="31">
        <f t="shared" si="2"/>
        <v>10</v>
      </c>
      <c r="O131" s="24">
        <v>0</v>
      </c>
      <c r="P131" s="31">
        <v>0</v>
      </c>
      <c r="Q131" s="24">
        <f t="shared" si="3"/>
        <v>27</v>
      </c>
      <c r="R131" s="31">
        <f t="shared" si="3"/>
        <v>1089</v>
      </c>
    </row>
    <row r="132" spans="1:18" ht="15">
      <c r="A132" s="35" t="s">
        <v>486</v>
      </c>
      <c r="B132" s="36" t="s">
        <v>138</v>
      </c>
      <c r="C132" s="24">
        <v>0</v>
      </c>
      <c r="D132" s="31">
        <v>0</v>
      </c>
      <c r="E132" s="24">
        <v>6</v>
      </c>
      <c r="F132" s="31">
        <v>770</v>
      </c>
      <c r="G132" s="24">
        <v>0</v>
      </c>
      <c r="H132" s="31">
        <v>0</v>
      </c>
      <c r="I132" s="24">
        <v>7</v>
      </c>
      <c r="J132" s="31">
        <v>747</v>
      </c>
      <c r="K132" s="24">
        <v>1</v>
      </c>
      <c r="L132" s="31">
        <v>30</v>
      </c>
      <c r="M132" s="24">
        <v>6</v>
      </c>
      <c r="N132" s="31">
        <f t="shared" si="2"/>
        <v>30</v>
      </c>
      <c r="O132" s="24">
        <v>0</v>
      </c>
      <c r="P132" s="31">
        <v>0</v>
      </c>
      <c r="Q132" s="24">
        <f t="shared" si="3"/>
        <v>20</v>
      </c>
      <c r="R132" s="31">
        <f t="shared" si="3"/>
        <v>1577</v>
      </c>
    </row>
    <row r="133" spans="1:18" ht="15">
      <c r="A133" s="35" t="s">
        <v>421</v>
      </c>
      <c r="B133" s="36" t="s">
        <v>139</v>
      </c>
      <c r="C133" s="24">
        <v>0</v>
      </c>
      <c r="D133" s="31">
        <v>0</v>
      </c>
      <c r="E133" s="24">
        <v>6</v>
      </c>
      <c r="F133" s="31">
        <v>255</v>
      </c>
      <c r="G133" s="24">
        <v>1</v>
      </c>
      <c r="H133" s="31">
        <v>12</v>
      </c>
      <c r="I133" s="24">
        <v>0</v>
      </c>
      <c r="J133" s="31">
        <v>0</v>
      </c>
      <c r="K133" s="24">
        <v>0</v>
      </c>
      <c r="L133" s="31">
        <v>0</v>
      </c>
      <c r="M133" s="24">
        <v>0</v>
      </c>
      <c r="N133" s="31">
        <f t="shared" si="2"/>
        <v>0</v>
      </c>
      <c r="O133" s="24">
        <v>0</v>
      </c>
      <c r="P133" s="31">
        <v>0</v>
      </c>
      <c r="Q133" s="24">
        <f t="shared" si="3"/>
        <v>7</v>
      </c>
      <c r="R133" s="31">
        <f t="shared" si="3"/>
        <v>267</v>
      </c>
    </row>
    <row r="134" spans="1:18" ht="15">
      <c r="A134" s="35" t="s">
        <v>487</v>
      </c>
      <c r="B134" s="36" t="s">
        <v>140</v>
      </c>
      <c r="C134" s="24">
        <v>1</v>
      </c>
      <c r="D134" s="31">
        <v>60</v>
      </c>
      <c r="E134" s="24">
        <v>3</v>
      </c>
      <c r="F134" s="31">
        <v>297</v>
      </c>
      <c r="G134" s="24">
        <v>0</v>
      </c>
      <c r="H134" s="31">
        <v>0</v>
      </c>
      <c r="I134" s="24">
        <v>4</v>
      </c>
      <c r="J134" s="31">
        <v>191</v>
      </c>
      <c r="K134" s="24">
        <v>0</v>
      </c>
      <c r="L134" s="31">
        <v>0</v>
      </c>
      <c r="M134" s="24">
        <v>0</v>
      </c>
      <c r="N134" s="31">
        <f t="shared" si="2"/>
        <v>0</v>
      </c>
      <c r="O134" s="24">
        <v>0</v>
      </c>
      <c r="P134" s="31">
        <v>0</v>
      </c>
      <c r="Q134" s="24">
        <f t="shared" si="3"/>
        <v>8</v>
      </c>
      <c r="R134" s="31">
        <f t="shared" si="3"/>
        <v>548</v>
      </c>
    </row>
    <row r="135" spans="1:18" ht="15">
      <c r="A135" s="35" t="s">
        <v>488</v>
      </c>
      <c r="B135" s="36" t="s">
        <v>141</v>
      </c>
      <c r="C135" s="24">
        <v>0</v>
      </c>
      <c r="D135" s="31">
        <v>0</v>
      </c>
      <c r="E135" s="24">
        <v>15</v>
      </c>
      <c r="F135" s="31">
        <v>1262</v>
      </c>
      <c r="G135" s="24">
        <v>4</v>
      </c>
      <c r="H135" s="31">
        <v>44</v>
      </c>
      <c r="I135" s="24">
        <v>8</v>
      </c>
      <c r="J135" s="31">
        <v>815</v>
      </c>
      <c r="K135" s="24">
        <v>1</v>
      </c>
      <c r="L135" s="31">
        <v>25</v>
      </c>
      <c r="M135" s="24">
        <v>4</v>
      </c>
      <c r="N135" s="31">
        <f>+M135*5</f>
        <v>20</v>
      </c>
      <c r="O135" s="24">
        <v>0</v>
      </c>
      <c r="P135" s="31">
        <v>0</v>
      </c>
      <c r="Q135" s="24">
        <f aca="true" t="shared" si="4" ref="Q135:R139">+O135+M135+K135+I135+G135+E135+C135</f>
        <v>32</v>
      </c>
      <c r="R135" s="31">
        <f t="shared" si="4"/>
        <v>2166</v>
      </c>
    </row>
    <row r="136" spans="1:18" ht="15">
      <c r="A136" s="35" t="s">
        <v>424</v>
      </c>
      <c r="B136" s="36" t="s">
        <v>142</v>
      </c>
      <c r="C136" s="24">
        <v>0</v>
      </c>
      <c r="D136" s="31">
        <v>0</v>
      </c>
      <c r="E136" s="24">
        <v>9</v>
      </c>
      <c r="F136" s="31">
        <v>331</v>
      </c>
      <c r="G136" s="24">
        <v>2</v>
      </c>
      <c r="H136" s="31">
        <v>24</v>
      </c>
      <c r="I136" s="24">
        <v>3</v>
      </c>
      <c r="J136" s="31">
        <v>107</v>
      </c>
      <c r="K136" s="24">
        <v>0</v>
      </c>
      <c r="L136" s="31">
        <v>0</v>
      </c>
      <c r="M136" s="24">
        <v>1</v>
      </c>
      <c r="N136" s="31">
        <f>+M136*5</f>
        <v>5</v>
      </c>
      <c r="O136" s="24">
        <v>0</v>
      </c>
      <c r="P136" s="31">
        <v>0</v>
      </c>
      <c r="Q136" s="24">
        <f t="shared" si="4"/>
        <v>15</v>
      </c>
      <c r="R136" s="31">
        <f t="shared" si="4"/>
        <v>467</v>
      </c>
    </row>
    <row r="137" spans="1:18" ht="15">
      <c r="A137" s="35" t="s">
        <v>425</v>
      </c>
      <c r="B137" s="36" t="s">
        <v>143</v>
      </c>
      <c r="C137" s="24">
        <v>0</v>
      </c>
      <c r="D137" s="31">
        <v>0</v>
      </c>
      <c r="E137" s="24">
        <v>7</v>
      </c>
      <c r="F137" s="31">
        <v>489</v>
      </c>
      <c r="G137" s="24">
        <v>4</v>
      </c>
      <c r="H137" s="31">
        <v>48</v>
      </c>
      <c r="I137" s="24">
        <v>4</v>
      </c>
      <c r="J137" s="31">
        <v>196</v>
      </c>
      <c r="K137" s="24">
        <v>0</v>
      </c>
      <c r="L137" s="31">
        <v>0</v>
      </c>
      <c r="M137" s="24">
        <v>0</v>
      </c>
      <c r="N137" s="31">
        <f>+M137*5</f>
        <v>0</v>
      </c>
      <c r="O137" s="24">
        <v>0</v>
      </c>
      <c r="P137" s="31">
        <v>0</v>
      </c>
      <c r="Q137" s="24">
        <f t="shared" si="4"/>
        <v>15</v>
      </c>
      <c r="R137" s="31">
        <f t="shared" si="4"/>
        <v>733</v>
      </c>
    </row>
    <row r="138" spans="1:18" ht="15">
      <c r="A138" s="35" t="s">
        <v>426</v>
      </c>
      <c r="B138" s="36" t="s">
        <v>144</v>
      </c>
      <c r="C138" s="24">
        <v>0</v>
      </c>
      <c r="D138" s="31">
        <v>0</v>
      </c>
      <c r="E138" s="24">
        <v>24</v>
      </c>
      <c r="F138" s="31">
        <v>2730</v>
      </c>
      <c r="G138" s="24">
        <v>4</v>
      </c>
      <c r="H138" s="31">
        <v>48</v>
      </c>
      <c r="I138" s="24">
        <v>9</v>
      </c>
      <c r="J138" s="31">
        <v>548</v>
      </c>
      <c r="K138" s="24">
        <v>0</v>
      </c>
      <c r="L138" s="31">
        <v>0</v>
      </c>
      <c r="M138" s="24">
        <v>5</v>
      </c>
      <c r="N138" s="31">
        <f>+M138*5</f>
        <v>25</v>
      </c>
      <c r="O138" s="24">
        <v>0</v>
      </c>
      <c r="P138" s="31">
        <v>0</v>
      </c>
      <c r="Q138" s="24">
        <f t="shared" si="4"/>
        <v>42</v>
      </c>
      <c r="R138" s="31">
        <f t="shared" si="4"/>
        <v>3351</v>
      </c>
    </row>
    <row r="139" spans="1:19" ht="15">
      <c r="A139" s="35" t="s">
        <v>489</v>
      </c>
      <c r="B139" s="36" t="s">
        <v>490</v>
      </c>
      <c r="C139" s="24">
        <f>SUM(C6:C138)</f>
        <v>10</v>
      </c>
      <c r="D139" s="31">
        <f aca="true" t="shared" si="5" ref="D139:P139">SUM(D6:D138)</f>
        <v>767</v>
      </c>
      <c r="E139" s="24">
        <f t="shared" si="5"/>
        <v>2508</v>
      </c>
      <c r="F139" s="31">
        <f t="shared" si="5"/>
        <v>249779</v>
      </c>
      <c r="G139" s="24">
        <f t="shared" si="5"/>
        <v>1455</v>
      </c>
      <c r="H139" s="31">
        <f t="shared" si="5"/>
        <v>15908</v>
      </c>
      <c r="I139" s="24">
        <f t="shared" si="5"/>
        <v>1003</v>
      </c>
      <c r="J139" s="31">
        <f t="shared" si="5"/>
        <v>83282</v>
      </c>
      <c r="K139" s="24">
        <f t="shared" si="5"/>
        <v>72</v>
      </c>
      <c r="L139" s="31">
        <f t="shared" si="5"/>
        <v>9185</v>
      </c>
      <c r="M139" s="24">
        <f t="shared" si="5"/>
        <v>1012</v>
      </c>
      <c r="N139" s="31">
        <f t="shared" si="5"/>
        <v>5060</v>
      </c>
      <c r="O139" s="24">
        <f t="shared" si="5"/>
        <v>1966</v>
      </c>
      <c r="P139" s="31">
        <f t="shared" si="5"/>
        <v>9557</v>
      </c>
      <c r="Q139" s="24">
        <f t="shared" si="4"/>
        <v>8026</v>
      </c>
      <c r="R139" s="31">
        <f t="shared" si="4"/>
        <v>373538</v>
      </c>
      <c r="S139" s="5"/>
    </row>
    <row r="140" spans="1:18" ht="15">
      <c r="A140" s="19"/>
      <c r="B140" s="19"/>
      <c r="C140" s="20"/>
      <c r="D140" s="20"/>
      <c r="E140" s="38"/>
      <c r="F140" s="38"/>
      <c r="G140" s="38"/>
      <c r="H140" s="38"/>
      <c r="I140" s="38"/>
      <c r="J140" s="38"/>
      <c r="K140" s="20"/>
      <c r="L140" s="20"/>
      <c r="M140" s="38"/>
      <c r="N140" s="20"/>
      <c r="Q140" s="5"/>
      <c r="R140" s="5"/>
    </row>
    <row r="141" spans="1:18" ht="18" customHeight="1">
      <c r="A141" s="49" t="s">
        <v>491</v>
      </c>
      <c r="B141" s="50"/>
      <c r="C141" s="50"/>
      <c r="D141" s="50"/>
      <c r="E141" s="50"/>
      <c r="F141" s="50"/>
      <c r="G141" s="50"/>
      <c r="H141" s="50"/>
      <c r="I141" s="50"/>
      <c r="J141" s="50"/>
      <c r="K141" s="50"/>
      <c r="L141" s="50"/>
      <c r="M141" s="50"/>
      <c r="N141" s="50"/>
      <c r="O141" s="50"/>
      <c r="P141" s="50"/>
      <c r="Q141" s="50"/>
      <c r="R141" s="50"/>
    </row>
    <row r="142" spans="1:19" ht="12.75" customHeight="1">
      <c r="A142" s="49" t="s">
        <v>428</v>
      </c>
      <c r="B142" s="50"/>
      <c r="C142" s="50"/>
      <c r="D142" s="50"/>
      <c r="E142" s="50"/>
      <c r="F142" s="50"/>
      <c r="G142" s="50"/>
      <c r="H142" s="50"/>
      <c r="I142" s="50"/>
      <c r="J142" s="50"/>
      <c r="K142" s="50"/>
      <c r="L142" s="50"/>
      <c r="M142" s="50"/>
      <c r="N142" s="50"/>
      <c r="O142" s="50"/>
      <c r="P142" s="50"/>
      <c r="Q142" s="50"/>
      <c r="R142" s="50"/>
      <c r="S142" s="26"/>
    </row>
    <row r="143" spans="1:19" ht="12.75">
      <c r="A143" s="12"/>
      <c r="B143" s="13"/>
      <c r="C143" s="12"/>
      <c r="D143" s="12"/>
      <c r="E143" s="12"/>
      <c r="F143" s="12"/>
      <c r="G143" s="12"/>
      <c r="H143" s="12"/>
      <c r="I143" s="12"/>
      <c r="J143" s="12"/>
      <c r="K143" s="12"/>
      <c r="L143" s="12"/>
      <c r="M143" s="12"/>
      <c r="N143" s="12"/>
      <c r="O143" s="12"/>
      <c r="P143" s="12"/>
      <c r="Q143" s="12"/>
      <c r="R143" s="12"/>
      <c r="S143" s="12"/>
    </row>
    <row r="144" spans="1:19" ht="56.25" customHeight="1">
      <c r="A144" s="49" t="s">
        <v>492</v>
      </c>
      <c r="B144" s="50"/>
      <c r="C144" s="50"/>
      <c r="D144" s="50"/>
      <c r="E144" s="50"/>
      <c r="F144" s="50"/>
      <c r="G144" s="50"/>
      <c r="H144" s="50"/>
      <c r="I144" s="50"/>
      <c r="J144" s="50"/>
      <c r="K144" s="50"/>
      <c r="L144" s="50"/>
      <c r="M144" s="50"/>
      <c r="N144" s="50"/>
      <c r="O144" s="50"/>
      <c r="P144" s="50"/>
      <c r="Q144" s="50"/>
      <c r="R144" s="50"/>
      <c r="S144" s="25"/>
    </row>
    <row r="145" ht="12.75">
      <c r="B145" s="8"/>
    </row>
    <row r="146" spans="1:2" ht="12.75">
      <c r="A146" s="21" t="s">
        <v>437</v>
      </c>
      <c r="B146" s="9"/>
    </row>
    <row r="147" spans="1:19" ht="39" customHeight="1">
      <c r="A147" s="49" t="s">
        <v>284</v>
      </c>
      <c r="B147" s="50"/>
      <c r="C147" s="50"/>
      <c r="D147" s="50"/>
      <c r="E147" s="50"/>
      <c r="F147" s="50"/>
      <c r="G147" s="50"/>
      <c r="H147" s="50"/>
      <c r="I147" s="50"/>
      <c r="J147" s="50"/>
      <c r="K147" s="50"/>
      <c r="L147" s="50"/>
      <c r="M147" s="50"/>
      <c r="N147" s="50"/>
      <c r="O147" s="50"/>
      <c r="P147" s="50"/>
      <c r="Q147" s="50"/>
      <c r="R147" s="50"/>
      <c r="S147" s="33"/>
    </row>
    <row r="148" spans="1:19" ht="12.75">
      <c r="A148" s="33"/>
      <c r="B148" s="33"/>
      <c r="C148" s="33"/>
      <c r="D148" s="33"/>
      <c r="E148" s="33"/>
      <c r="F148" s="33"/>
      <c r="G148" s="33"/>
      <c r="H148" s="33"/>
      <c r="I148" s="33"/>
      <c r="J148" s="33"/>
      <c r="K148" s="33"/>
      <c r="L148" s="33"/>
      <c r="M148" s="33"/>
      <c r="N148" s="33"/>
      <c r="O148" s="33"/>
      <c r="P148" s="33"/>
      <c r="Q148" s="33"/>
      <c r="R148" s="33"/>
      <c r="S148" s="33"/>
    </row>
    <row r="149" spans="1:2" ht="12.75">
      <c r="A149" s="21" t="s">
        <v>433</v>
      </c>
      <c r="B149" s="9"/>
    </row>
    <row r="150" spans="1:19" ht="53.25" customHeight="1">
      <c r="A150" s="49" t="s">
        <v>285</v>
      </c>
      <c r="B150" s="50"/>
      <c r="C150" s="50"/>
      <c r="D150" s="50"/>
      <c r="E150" s="50"/>
      <c r="F150" s="50"/>
      <c r="G150" s="50"/>
      <c r="H150" s="50"/>
      <c r="I150" s="50"/>
      <c r="J150" s="50"/>
      <c r="K150" s="50"/>
      <c r="L150" s="50"/>
      <c r="M150" s="50"/>
      <c r="N150" s="50"/>
      <c r="O150" s="50"/>
      <c r="P150" s="50"/>
      <c r="Q150" s="50"/>
      <c r="R150" s="50"/>
      <c r="S150" s="33"/>
    </row>
    <row r="151" spans="1:19" ht="12.75">
      <c r="A151" s="33"/>
      <c r="B151" s="33"/>
      <c r="C151" s="33"/>
      <c r="D151" s="33"/>
      <c r="E151" s="33"/>
      <c r="F151" s="33"/>
      <c r="G151" s="33"/>
      <c r="H151" s="33"/>
      <c r="I151" s="33"/>
      <c r="J151" s="33"/>
      <c r="K151" s="33"/>
      <c r="L151" s="33"/>
      <c r="M151" s="33"/>
      <c r="N151" s="33"/>
      <c r="O151" s="33"/>
      <c r="P151" s="33"/>
      <c r="Q151" s="33"/>
      <c r="R151" s="33"/>
      <c r="S151" s="33"/>
    </row>
    <row r="152" spans="1:2" ht="12.75">
      <c r="A152" s="21" t="s">
        <v>434</v>
      </c>
      <c r="B152" s="9"/>
    </row>
    <row r="153" spans="1:19" ht="39" customHeight="1">
      <c r="A153" s="49" t="s">
        <v>286</v>
      </c>
      <c r="B153" s="50"/>
      <c r="C153" s="50"/>
      <c r="D153" s="50"/>
      <c r="E153" s="50"/>
      <c r="F153" s="50"/>
      <c r="G153" s="50"/>
      <c r="H153" s="50"/>
      <c r="I153" s="50"/>
      <c r="J153" s="50"/>
      <c r="K153" s="50"/>
      <c r="L153" s="50"/>
      <c r="M153" s="50"/>
      <c r="N153" s="50"/>
      <c r="O153" s="50"/>
      <c r="P153" s="50"/>
      <c r="Q153" s="50"/>
      <c r="R153" s="50"/>
      <c r="S153" s="34"/>
    </row>
    <row r="154" ht="12.75">
      <c r="B154" s="8"/>
    </row>
    <row r="155" spans="1:2" ht="12.75">
      <c r="A155" s="22" t="s">
        <v>435</v>
      </c>
      <c r="B155" s="7"/>
    </row>
    <row r="156" spans="1:19" ht="12.75" customHeight="1">
      <c r="A156" s="49" t="s">
        <v>288</v>
      </c>
      <c r="B156" s="50"/>
      <c r="C156" s="50"/>
      <c r="D156" s="50"/>
      <c r="E156" s="50"/>
      <c r="F156" s="50"/>
      <c r="G156" s="50"/>
      <c r="H156" s="50"/>
      <c r="I156" s="50"/>
      <c r="J156" s="50"/>
      <c r="K156" s="50"/>
      <c r="L156" s="50"/>
      <c r="M156" s="50"/>
      <c r="N156" s="50"/>
      <c r="O156" s="50"/>
      <c r="P156" s="50"/>
      <c r="Q156" s="50"/>
      <c r="R156" s="50"/>
      <c r="S156" s="33"/>
    </row>
    <row r="157" ht="12.75">
      <c r="B157" s="8"/>
    </row>
    <row r="158" spans="1:2" ht="12.75">
      <c r="A158" s="21" t="s">
        <v>493</v>
      </c>
      <c r="B158" s="9"/>
    </row>
    <row r="159" spans="1:2" ht="12.75">
      <c r="A159" t="s">
        <v>290</v>
      </c>
      <c r="B159" s="8"/>
    </row>
    <row r="160" ht="12.75">
      <c r="B160" s="8"/>
    </row>
    <row r="161" spans="1:2" ht="12.75">
      <c r="A161" s="22" t="s">
        <v>436</v>
      </c>
      <c r="B161" s="7"/>
    </row>
    <row r="162" spans="1:19" ht="53.25" customHeight="1">
      <c r="A162" s="49" t="s">
        <v>292</v>
      </c>
      <c r="B162" s="50"/>
      <c r="C162" s="50"/>
      <c r="D162" s="50"/>
      <c r="E162" s="50"/>
      <c r="F162" s="50"/>
      <c r="G162" s="50"/>
      <c r="H162" s="50"/>
      <c r="I162" s="50"/>
      <c r="J162" s="50"/>
      <c r="K162" s="50"/>
      <c r="L162" s="50"/>
      <c r="M162" s="50"/>
      <c r="N162" s="50"/>
      <c r="O162" s="50"/>
      <c r="P162" s="50"/>
      <c r="Q162" s="50"/>
      <c r="R162" s="50"/>
      <c r="S162" s="33"/>
    </row>
  </sheetData>
  <sheetProtection/>
  <mergeCells count="18">
    <mergeCell ref="A1:R1"/>
    <mergeCell ref="C3:D3"/>
    <mergeCell ref="C4:D4"/>
    <mergeCell ref="E4:F4"/>
    <mergeCell ref="G4:H4"/>
    <mergeCell ref="I4:J4"/>
    <mergeCell ref="K4:L4"/>
    <mergeCell ref="M4:N4"/>
    <mergeCell ref="O4:P4"/>
    <mergeCell ref="Q4:R4"/>
    <mergeCell ref="A156:R156"/>
    <mergeCell ref="A162:R162"/>
    <mergeCell ref="A141:R141"/>
    <mergeCell ref="A142:R142"/>
    <mergeCell ref="A144:R144"/>
    <mergeCell ref="A147:R147"/>
    <mergeCell ref="A150:R150"/>
    <mergeCell ref="A153:R15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V162"/>
  <sheetViews>
    <sheetView zoomScalePageLayoutView="0" workbookViewId="0" topLeftCell="A1">
      <pane xSplit="2" ySplit="3" topLeftCell="C58" activePane="bottomRight" state="frozen"/>
      <selection pane="topLeft" activeCell="A1" sqref="A1"/>
      <selection pane="topRight" activeCell="C1" sqref="C1"/>
      <selection pane="bottomLeft" activeCell="A3" sqref="A3"/>
      <selection pane="bottomRight" activeCell="D25" sqref="D25"/>
    </sheetView>
  </sheetViews>
  <sheetFormatPr defaultColWidth="9.140625" defaultRowHeight="12.75"/>
  <cols>
    <col min="1" max="1" width="14.7109375" style="0" customWidth="1"/>
    <col min="2" max="2" width="6.57421875" style="8" customWidth="1"/>
    <col min="3" max="3" width="7.140625" style="0" customWidth="1"/>
    <col min="4" max="4" width="9.7109375" style="0" customWidth="1"/>
    <col min="5" max="5" width="7.57421875" style="0" customWidth="1"/>
    <col min="6" max="6" width="9.00390625" style="0" customWidth="1"/>
    <col min="7" max="7" width="7.7109375" style="0" customWidth="1"/>
    <col min="8" max="8" width="9.421875" style="0" customWidth="1"/>
    <col min="9" max="9" width="7.7109375" style="0" customWidth="1"/>
    <col min="10" max="10" width="9.7109375" style="0" bestFit="1" customWidth="1"/>
    <col min="11" max="11" width="7.57421875" style="0" customWidth="1"/>
    <col min="12" max="12" width="9.00390625" style="0" bestFit="1" customWidth="1"/>
    <col min="13" max="13" width="8.7109375" style="0" bestFit="1" customWidth="1"/>
    <col min="14" max="14" width="9.00390625" style="0" bestFit="1" customWidth="1"/>
    <col min="15" max="15" width="5.7109375" style="0" bestFit="1" customWidth="1"/>
    <col min="16" max="16" width="9.00390625" style="0" bestFit="1" customWidth="1"/>
    <col min="17" max="17" width="9.00390625" style="0" customWidth="1"/>
    <col min="18" max="18" width="5.7109375" style="0" bestFit="1" customWidth="1"/>
    <col min="19" max="19" width="9.00390625" style="0" bestFit="1" customWidth="1"/>
    <col min="20" max="20" width="9.00390625" style="0" customWidth="1"/>
    <col min="21" max="21" width="9.00390625" style="0" bestFit="1" customWidth="1"/>
  </cols>
  <sheetData>
    <row r="1" spans="3:14" ht="12.75">
      <c r="C1" s="5">
        <f aca="true" t="shared" si="0" ref="C1:N1">SUM(C4:C137)</f>
        <v>9</v>
      </c>
      <c r="D1" s="5">
        <f t="shared" si="0"/>
        <v>656</v>
      </c>
      <c r="E1" s="5">
        <f t="shared" si="0"/>
        <v>2564</v>
      </c>
      <c r="F1" s="5">
        <f t="shared" si="0"/>
        <v>248399</v>
      </c>
      <c r="G1" s="5">
        <f t="shared" si="0"/>
        <v>1826</v>
      </c>
      <c r="H1" s="5">
        <f t="shared" si="0"/>
        <v>20314</v>
      </c>
      <c r="I1" s="5">
        <f t="shared" si="0"/>
        <v>1003</v>
      </c>
      <c r="J1" s="5">
        <f t="shared" si="0"/>
        <v>83741</v>
      </c>
      <c r="K1" s="5">
        <f t="shared" si="0"/>
        <v>75</v>
      </c>
      <c r="L1" s="5">
        <f t="shared" si="0"/>
        <v>8327</v>
      </c>
      <c r="M1" s="5">
        <f t="shared" si="0"/>
        <v>1058</v>
      </c>
      <c r="N1" s="5">
        <f t="shared" si="0"/>
        <v>5290</v>
      </c>
    </row>
    <row r="2" spans="2:21" s="1" customFormat="1" ht="12.75">
      <c r="B2" s="7"/>
      <c r="C2" s="51" t="s">
        <v>0</v>
      </c>
      <c r="D2" s="51"/>
      <c r="E2" s="51" t="s">
        <v>2</v>
      </c>
      <c r="F2" s="51"/>
      <c r="G2" s="51" t="s">
        <v>3</v>
      </c>
      <c r="H2" s="51"/>
      <c r="I2" s="51" t="s">
        <v>4</v>
      </c>
      <c r="J2" s="51"/>
      <c r="K2" s="51" t="s">
        <v>5</v>
      </c>
      <c r="L2" s="51"/>
      <c r="M2" s="51" t="s">
        <v>6</v>
      </c>
      <c r="N2" s="51"/>
      <c r="O2" s="51" t="s">
        <v>7</v>
      </c>
      <c r="P2" s="51"/>
      <c r="R2" s="51" t="s">
        <v>8</v>
      </c>
      <c r="S2" s="51"/>
      <c r="T2" s="51" t="s">
        <v>146</v>
      </c>
      <c r="U2" s="51"/>
    </row>
    <row r="3" spans="1:21" s="3" customFormat="1" ht="15">
      <c r="A3" s="17" t="s">
        <v>10</v>
      </c>
      <c r="B3" s="7" t="s">
        <v>145</v>
      </c>
      <c r="C3" s="2" t="s">
        <v>9</v>
      </c>
      <c r="D3" s="2" t="s">
        <v>1</v>
      </c>
      <c r="E3" s="2" t="s">
        <v>9</v>
      </c>
      <c r="F3" s="2" t="s">
        <v>1</v>
      </c>
      <c r="G3" s="2" t="s">
        <v>9</v>
      </c>
      <c r="H3" s="2" t="s">
        <v>1</v>
      </c>
      <c r="I3" s="2" t="s">
        <v>9</v>
      </c>
      <c r="J3" s="2" t="s">
        <v>1</v>
      </c>
      <c r="K3" s="2" t="s">
        <v>9</v>
      </c>
      <c r="L3" s="2" t="s">
        <v>1</v>
      </c>
      <c r="M3" s="2" t="s">
        <v>9</v>
      </c>
      <c r="N3" s="2" t="s">
        <v>1</v>
      </c>
      <c r="O3" s="2" t="s">
        <v>9</v>
      </c>
      <c r="P3" s="2" t="s">
        <v>1</v>
      </c>
      <c r="Q3" s="2"/>
      <c r="R3" s="2" t="s">
        <v>9</v>
      </c>
      <c r="S3" s="2" t="s">
        <v>1</v>
      </c>
      <c r="T3" s="2" t="s">
        <v>9</v>
      </c>
      <c r="U3" s="2" t="s">
        <v>1</v>
      </c>
    </row>
    <row r="4" spans="1:21" ht="15">
      <c r="A4" s="23" t="s">
        <v>293</v>
      </c>
      <c r="B4" s="8" t="s">
        <v>11</v>
      </c>
      <c r="C4" s="5">
        <v>0</v>
      </c>
      <c r="D4" s="5">
        <v>0</v>
      </c>
      <c r="E4" s="5">
        <v>8</v>
      </c>
      <c r="F4" s="5">
        <v>648</v>
      </c>
      <c r="G4" s="5">
        <v>4</v>
      </c>
      <c r="H4" s="5">
        <v>48</v>
      </c>
      <c r="I4" s="5">
        <v>3</v>
      </c>
      <c r="J4" s="5">
        <v>161</v>
      </c>
      <c r="K4" s="5">
        <v>0</v>
      </c>
      <c r="L4" s="5">
        <v>0</v>
      </c>
      <c r="M4" s="5">
        <v>16</v>
      </c>
      <c r="N4" s="5">
        <f aca="true" t="shared" si="1" ref="N4:N35">M4*5</f>
        <v>80</v>
      </c>
      <c r="O4" s="5">
        <v>0</v>
      </c>
      <c r="P4" s="5">
        <v>0</v>
      </c>
      <c r="Q4" s="5"/>
      <c r="R4" s="5">
        <v>14</v>
      </c>
      <c r="S4" s="5">
        <f aca="true" t="shared" si="2" ref="S4:S35">5*R4</f>
        <v>70</v>
      </c>
      <c r="T4" s="5">
        <f aca="true" t="shared" si="3" ref="T4:T35">C4+E4+G4+I4+K4+M4+O4+R4</f>
        <v>45</v>
      </c>
      <c r="U4" s="5">
        <f aca="true" t="shared" si="4" ref="U4:U35">D4+F4+H4+J4+L4+N4+P4+S4</f>
        <v>1007</v>
      </c>
    </row>
    <row r="5" spans="1:21" ht="15">
      <c r="A5" s="23" t="s">
        <v>294</v>
      </c>
      <c r="B5" s="8" t="s">
        <v>12</v>
      </c>
      <c r="C5" s="5">
        <v>0</v>
      </c>
      <c r="D5" s="5">
        <v>0</v>
      </c>
      <c r="E5" s="5">
        <v>31</v>
      </c>
      <c r="F5" s="5">
        <v>2598</v>
      </c>
      <c r="G5" s="5">
        <v>13</v>
      </c>
      <c r="H5" s="5">
        <v>144</v>
      </c>
      <c r="I5" s="5">
        <v>10</v>
      </c>
      <c r="J5" s="5">
        <v>865</v>
      </c>
      <c r="K5" s="5">
        <v>5</v>
      </c>
      <c r="L5" s="5">
        <v>1000</v>
      </c>
      <c r="M5" s="5">
        <v>30</v>
      </c>
      <c r="N5" s="5">
        <f t="shared" si="1"/>
        <v>150</v>
      </c>
      <c r="O5" s="5">
        <v>0</v>
      </c>
      <c r="P5" s="5">
        <v>0</v>
      </c>
      <c r="Q5" s="5"/>
      <c r="R5" s="5">
        <v>11</v>
      </c>
      <c r="S5" s="5">
        <f t="shared" si="2"/>
        <v>55</v>
      </c>
      <c r="T5" s="5">
        <f t="shared" si="3"/>
        <v>100</v>
      </c>
      <c r="U5" s="5">
        <f t="shared" si="4"/>
        <v>4812</v>
      </c>
    </row>
    <row r="6" spans="1:21" ht="30">
      <c r="A6" s="23" t="s">
        <v>295</v>
      </c>
      <c r="B6" s="8" t="s">
        <v>13</v>
      </c>
      <c r="C6" s="5">
        <v>0</v>
      </c>
      <c r="D6" s="5">
        <v>0</v>
      </c>
      <c r="E6" s="5">
        <v>57</v>
      </c>
      <c r="F6" s="5">
        <v>4666</v>
      </c>
      <c r="G6" s="5">
        <v>15</v>
      </c>
      <c r="H6" s="5">
        <v>139</v>
      </c>
      <c r="I6" s="5">
        <v>12</v>
      </c>
      <c r="J6" s="5">
        <v>935</v>
      </c>
      <c r="K6" s="5">
        <v>1</v>
      </c>
      <c r="L6" s="5">
        <v>85</v>
      </c>
      <c r="M6" s="5">
        <v>0</v>
      </c>
      <c r="N6" s="5">
        <f t="shared" si="1"/>
        <v>0</v>
      </c>
      <c r="O6" s="5">
        <v>148</v>
      </c>
      <c r="P6" s="5">
        <v>630</v>
      </c>
      <c r="Q6" s="5">
        <f>+P6/O6</f>
        <v>4.256756756756757</v>
      </c>
      <c r="R6" s="5">
        <v>8</v>
      </c>
      <c r="S6" s="5">
        <f t="shared" si="2"/>
        <v>40</v>
      </c>
      <c r="T6" s="5">
        <f t="shared" si="3"/>
        <v>241</v>
      </c>
      <c r="U6" s="5">
        <f t="shared" si="4"/>
        <v>6495</v>
      </c>
    </row>
    <row r="7" spans="1:21" ht="15">
      <c r="A7" s="23" t="s">
        <v>296</v>
      </c>
      <c r="B7" s="8" t="s">
        <v>14</v>
      </c>
      <c r="C7" s="5">
        <v>0</v>
      </c>
      <c r="D7" s="5">
        <v>0</v>
      </c>
      <c r="E7" s="5">
        <v>0</v>
      </c>
      <c r="F7" s="5">
        <v>0</v>
      </c>
      <c r="G7" s="5">
        <v>0</v>
      </c>
      <c r="H7" s="5">
        <v>0</v>
      </c>
      <c r="I7" s="5">
        <v>0</v>
      </c>
      <c r="J7" s="5">
        <v>0</v>
      </c>
      <c r="K7" s="5">
        <v>0</v>
      </c>
      <c r="L7" s="5">
        <v>0</v>
      </c>
      <c r="M7" s="5">
        <v>5</v>
      </c>
      <c r="N7" s="5">
        <f t="shared" si="1"/>
        <v>25</v>
      </c>
      <c r="O7" s="5">
        <v>0</v>
      </c>
      <c r="P7" s="5">
        <v>0</v>
      </c>
      <c r="Q7" s="5"/>
      <c r="R7" s="5">
        <v>6</v>
      </c>
      <c r="S7" s="5">
        <f t="shared" si="2"/>
        <v>30</v>
      </c>
      <c r="T7" s="5">
        <f t="shared" si="3"/>
        <v>11</v>
      </c>
      <c r="U7" s="5">
        <f t="shared" si="4"/>
        <v>55</v>
      </c>
    </row>
    <row r="8" spans="1:21" ht="15">
      <c r="A8" s="23" t="s">
        <v>297</v>
      </c>
      <c r="B8" s="8" t="s">
        <v>15</v>
      </c>
      <c r="C8" s="5">
        <v>0</v>
      </c>
      <c r="D8" s="5">
        <v>0</v>
      </c>
      <c r="E8" s="5">
        <v>3</v>
      </c>
      <c r="F8" s="5">
        <v>228</v>
      </c>
      <c r="G8" s="5">
        <v>1</v>
      </c>
      <c r="H8" s="5">
        <v>12</v>
      </c>
      <c r="I8" s="5">
        <v>2</v>
      </c>
      <c r="J8" s="5">
        <v>190</v>
      </c>
      <c r="K8" s="5">
        <v>0</v>
      </c>
      <c r="L8" s="5">
        <v>0</v>
      </c>
      <c r="M8" s="5">
        <v>0</v>
      </c>
      <c r="N8" s="5">
        <f t="shared" si="1"/>
        <v>0</v>
      </c>
      <c r="O8" s="5">
        <v>0</v>
      </c>
      <c r="P8" s="5">
        <v>0</v>
      </c>
      <c r="Q8" s="5"/>
      <c r="R8" s="5">
        <v>6</v>
      </c>
      <c r="S8" s="5">
        <f t="shared" si="2"/>
        <v>30</v>
      </c>
      <c r="T8" s="5">
        <f t="shared" si="3"/>
        <v>12</v>
      </c>
      <c r="U8" s="5">
        <f t="shared" si="4"/>
        <v>460</v>
      </c>
    </row>
    <row r="9" spans="1:21" ht="15">
      <c r="A9" s="23" t="s">
        <v>298</v>
      </c>
      <c r="B9" s="8" t="s">
        <v>16</v>
      </c>
      <c r="C9" s="5">
        <v>0</v>
      </c>
      <c r="D9" s="5">
        <v>0</v>
      </c>
      <c r="E9" s="5">
        <v>17</v>
      </c>
      <c r="F9" s="5">
        <v>1076</v>
      </c>
      <c r="G9" s="5">
        <v>5</v>
      </c>
      <c r="H9" s="5">
        <v>58</v>
      </c>
      <c r="I9" s="5">
        <v>6</v>
      </c>
      <c r="J9" s="5">
        <v>334</v>
      </c>
      <c r="K9" s="5">
        <v>0</v>
      </c>
      <c r="L9" s="5">
        <v>0</v>
      </c>
      <c r="M9" s="5">
        <v>3</v>
      </c>
      <c r="N9" s="5">
        <f t="shared" si="1"/>
        <v>15</v>
      </c>
      <c r="O9" s="5">
        <v>0</v>
      </c>
      <c r="P9" s="5">
        <v>0</v>
      </c>
      <c r="Q9" s="5"/>
      <c r="R9" s="5">
        <v>1</v>
      </c>
      <c r="S9" s="5">
        <f t="shared" si="2"/>
        <v>5</v>
      </c>
      <c r="T9" s="5">
        <f t="shared" si="3"/>
        <v>32</v>
      </c>
      <c r="U9" s="5">
        <f t="shared" si="4"/>
        <v>1488</v>
      </c>
    </row>
    <row r="10" spans="1:21" ht="15">
      <c r="A10" s="23" t="s">
        <v>299</v>
      </c>
      <c r="B10" s="8" t="s">
        <v>17</v>
      </c>
      <c r="C10" s="5">
        <v>0</v>
      </c>
      <c r="D10" s="5">
        <v>0</v>
      </c>
      <c r="E10" s="5">
        <v>4</v>
      </c>
      <c r="F10" s="5">
        <v>173</v>
      </c>
      <c r="G10" s="5">
        <v>0</v>
      </c>
      <c r="H10" s="5">
        <v>0</v>
      </c>
      <c r="I10" s="5">
        <v>3</v>
      </c>
      <c r="J10" s="5">
        <v>270</v>
      </c>
      <c r="K10" s="5">
        <v>0</v>
      </c>
      <c r="L10" s="5">
        <v>0</v>
      </c>
      <c r="M10" s="5">
        <v>0</v>
      </c>
      <c r="N10" s="5">
        <f t="shared" si="1"/>
        <v>0</v>
      </c>
      <c r="O10" s="5">
        <v>0</v>
      </c>
      <c r="P10" s="5">
        <v>0</v>
      </c>
      <c r="Q10" s="5"/>
      <c r="R10" s="5">
        <v>2</v>
      </c>
      <c r="S10" s="5">
        <f t="shared" si="2"/>
        <v>10</v>
      </c>
      <c r="T10" s="5">
        <f t="shared" si="3"/>
        <v>9</v>
      </c>
      <c r="U10" s="5">
        <f t="shared" si="4"/>
        <v>453</v>
      </c>
    </row>
    <row r="11" spans="1:21" ht="15">
      <c r="A11" s="23" t="s">
        <v>300</v>
      </c>
      <c r="B11" s="8" t="s">
        <v>18</v>
      </c>
      <c r="C11" s="5">
        <v>0</v>
      </c>
      <c r="D11" s="5">
        <v>0</v>
      </c>
      <c r="E11" s="5">
        <v>53</v>
      </c>
      <c r="F11" s="5">
        <v>3965</v>
      </c>
      <c r="G11" s="5">
        <v>28</v>
      </c>
      <c r="H11" s="5">
        <v>251</v>
      </c>
      <c r="I11" s="5">
        <v>13</v>
      </c>
      <c r="J11" s="5">
        <v>991</v>
      </c>
      <c r="K11" s="5">
        <v>3</v>
      </c>
      <c r="L11" s="5">
        <v>414</v>
      </c>
      <c r="M11" s="5">
        <v>0</v>
      </c>
      <c r="N11" s="5">
        <f t="shared" si="1"/>
        <v>0</v>
      </c>
      <c r="O11" s="5">
        <v>186</v>
      </c>
      <c r="P11" s="5">
        <v>800</v>
      </c>
      <c r="Q11" s="5">
        <f>+P11/O11</f>
        <v>4.301075268817204</v>
      </c>
      <c r="R11" s="5">
        <v>0</v>
      </c>
      <c r="S11" s="5">
        <f t="shared" si="2"/>
        <v>0</v>
      </c>
      <c r="T11" s="5">
        <f t="shared" si="3"/>
        <v>283</v>
      </c>
      <c r="U11" s="5">
        <f t="shared" si="4"/>
        <v>6421</v>
      </c>
    </row>
    <row r="12" spans="1:21" ht="15">
      <c r="A12" s="23" t="s">
        <v>301</v>
      </c>
      <c r="B12" s="8" t="s">
        <v>19</v>
      </c>
      <c r="C12" s="5">
        <v>0</v>
      </c>
      <c r="D12" s="5">
        <v>0</v>
      </c>
      <c r="E12" s="5">
        <v>6</v>
      </c>
      <c r="F12" s="5">
        <v>717</v>
      </c>
      <c r="G12" s="5">
        <v>9</v>
      </c>
      <c r="H12" s="5">
        <v>99</v>
      </c>
      <c r="I12" s="5">
        <v>10</v>
      </c>
      <c r="J12" s="5">
        <v>335</v>
      </c>
      <c r="K12" s="5">
        <v>0</v>
      </c>
      <c r="L12" s="5">
        <v>0</v>
      </c>
      <c r="M12" s="5">
        <v>6</v>
      </c>
      <c r="N12" s="5">
        <f t="shared" si="1"/>
        <v>30</v>
      </c>
      <c r="O12" s="5">
        <v>0</v>
      </c>
      <c r="P12" s="5">
        <v>0</v>
      </c>
      <c r="Q12" s="5"/>
      <c r="R12" s="5">
        <v>8</v>
      </c>
      <c r="S12" s="5">
        <f t="shared" si="2"/>
        <v>40</v>
      </c>
      <c r="T12" s="5">
        <f t="shared" si="3"/>
        <v>39</v>
      </c>
      <c r="U12" s="5">
        <f t="shared" si="4"/>
        <v>1221</v>
      </c>
    </row>
    <row r="13" spans="1:21" ht="15">
      <c r="A13" s="23" t="s">
        <v>302</v>
      </c>
      <c r="B13" s="8" t="s">
        <v>20</v>
      </c>
      <c r="C13" s="5">
        <v>0</v>
      </c>
      <c r="D13" s="5">
        <v>0</v>
      </c>
      <c r="E13" s="5">
        <v>2</v>
      </c>
      <c r="F13" s="5">
        <v>86</v>
      </c>
      <c r="G13" s="5">
        <v>0</v>
      </c>
      <c r="H13" s="5">
        <v>0</v>
      </c>
      <c r="I13" s="5">
        <v>0</v>
      </c>
      <c r="J13" s="5">
        <v>0</v>
      </c>
      <c r="K13" s="5">
        <v>0</v>
      </c>
      <c r="L13" s="5">
        <v>0</v>
      </c>
      <c r="M13" s="5">
        <v>0</v>
      </c>
      <c r="N13" s="5">
        <f t="shared" si="1"/>
        <v>0</v>
      </c>
      <c r="O13" s="5">
        <v>0</v>
      </c>
      <c r="P13" s="5">
        <v>0</v>
      </c>
      <c r="Q13" s="5"/>
      <c r="R13" s="5">
        <v>3</v>
      </c>
      <c r="S13" s="5">
        <f t="shared" si="2"/>
        <v>15</v>
      </c>
      <c r="T13" s="5">
        <f t="shared" si="3"/>
        <v>5</v>
      </c>
      <c r="U13" s="5">
        <f t="shared" si="4"/>
        <v>101</v>
      </c>
    </row>
    <row r="14" spans="1:21" ht="15">
      <c r="A14" s="23" t="s">
        <v>303</v>
      </c>
      <c r="B14" s="8" t="s">
        <v>21</v>
      </c>
      <c r="C14" s="5">
        <v>0</v>
      </c>
      <c r="D14" s="5">
        <v>0</v>
      </c>
      <c r="E14" s="5">
        <v>3</v>
      </c>
      <c r="F14" s="5">
        <v>204</v>
      </c>
      <c r="G14" s="5">
        <v>2</v>
      </c>
      <c r="H14" s="5">
        <v>24</v>
      </c>
      <c r="I14" s="5">
        <v>3</v>
      </c>
      <c r="J14" s="5">
        <v>155</v>
      </c>
      <c r="K14" s="5">
        <v>0</v>
      </c>
      <c r="L14" s="5">
        <v>0</v>
      </c>
      <c r="M14" s="5">
        <v>0</v>
      </c>
      <c r="N14" s="5">
        <f t="shared" si="1"/>
        <v>0</v>
      </c>
      <c r="O14" s="5">
        <v>0</v>
      </c>
      <c r="P14" s="5">
        <v>0</v>
      </c>
      <c r="Q14" s="5"/>
      <c r="R14" s="5">
        <v>0</v>
      </c>
      <c r="S14" s="5">
        <f t="shared" si="2"/>
        <v>0</v>
      </c>
      <c r="T14" s="5">
        <f t="shared" si="3"/>
        <v>8</v>
      </c>
      <c r="U14" s="5">
        <f t="shared" si="4"/>
        <v>383</v>
      </c>
    </row>
    <row r="15" spans="1:21" ht="15">
      <c r="A15" s="23" t="s">
        <v>304</v>
      </c>
      <c r="B15" s="8" t="s">
        <v>22</v>
      </c>
      <c r="C15" s="5">
        <v>0</v>
      </c>
      <c r="D15" s="5">
        <v>0</v>
      </c>
      <c r="E15" s="5">
        <v>16</v>
      </c>
      <c r="F15" s="5">
        <v>1025</v>
      </c>
      <c r="G15" s="5">
        <v>6</v>
      </c>
      <c r="H15" s="5">
        <v>68</v>
      </c>
      <c r="I15" s="5">
        <v>7</v>
      </c>
      <c r="J15" s="5">
        <v>494</v>
      </c>
      <c r="K15" s="5">
        <v>0</v>
      </c>
      <c r="L15" s="5">
        <v>0</v>
      </c>
      <c r="M15" s="5">
        <v>2</v>
      </c>
      <c r="N15" s="5">
        <f t="shared" si="1"/>
        <v>10</v>
      </c>
      <c r="O15" s="5">
        <v>0</v>
      </c>
      <c r="P15" s="5">
        <v>0</v>
      </c>
      <c r="Q15" s="5"/>
      <c r="R15" s="5">
        <v>0</v>
      </c>
      <c r="S15" s="5">
        <f t="shared" si="2"/>
        <v>0</v>
      </c>
      <c r="T15" s="5">
        <f t="shared" si="3"/>
        <v>31</v>
      </c>
      <c r="U15" s="5">
        <f t="shared" si="4"/>
        <v>1597</v>
      </c>
    </row>
    <row r="16" spans="1:21" ht="15">
      <c r="A16" s="23" t="s">
        <v>305</v>
      </c>
      <c r="B16" s="8" t="s">
        <v>23</v>
      </c>
      <c r="C16" s="5">
        <v>0</v>
      </c>
      <c r="D16" s="5">
        <v>0</v>
      </c>
      <c r="E16" s="5">
        <v>1</v>
      </c>
      <c r="F16" s="5">
        <v>20</v>
      </c>
      <c r="G16" s="5">
        <v>4</v>
      </c>
      <c r="H16" s="5">
        <v>48</v>
      </c>
      <c r="I16" s="5">
        <v>0</v>
      </c>
      <c r="J16" s="5">
        <v>0</v>
      </c>
      <c r="K16" s="5">
        <v>0</v>
      </c>
      <c r="L16" s="5">
        <v>0</v>
      </c>
      <c r="M16" s="5">
        <v>1</v>
      </c>
      <c r="N16" s="5">
        <f t="shared" si="1"/>
        <v>5</v>
      </c>
      <c r="O16" s="5">
        <v>0</v>
      </c>
      <c r="P16" s="5">
        <v>0</v>
      </c>
      <c r="Q16" s="5"/>
      <c r="R16" s="5">
        <v>0</v>
      </c>
      <c r="S16" s="5">
        <f t="shared" si="2"/>
        <v>0</v>
      </c>
      <c r="T16" s="5">
        <f t="shared" si="3"/>
        <v>6</v>
      </c>
      <c r="U16" s="5">
        <f t="shared" si="4"/>
        <v>73</v>
      </c>
    </row>
    <row r="17" spans="1:21" ht="15">
      <c r="A17" s="23" t="s">
        <v>306</v>
      </c>
      <c r="B17" s="8" t="s">
        <v>24</v>
      </c>
      <c r="C17" s="5">
        <v>0</v>
      </c>
      <c r="D17" s="5">
        <v>0</v>
      </c>
      <c r="E17" s="5">
        <v>9</v>
      </c>
      <c r="F17" s="5">
        <v>707</v>
      </c>
      <c r="G17" s="5">
        <v>5</v>
      </c>
      <c r="H17" s="5">
        <v>60</v>
      </c>
      <c r="I17" s="5">
        <v>2</v>
      </c>
      <c r="J17" s="5">
        <v>67</v>
      </c>
      <c r="K17" s="5">
        <v>0</v>
      </c>
      <c r="L17" s="5">
        <v>0</v>
      </c>
      <c r="M17" s="5">
        <v>1</v>
      </c>
      <c r="N17" s="5">
        <f t="shared" si="1"/>
        <v>5</v>
      </c>
      <c r="O17" s="5">
        <v>0</v>
      </c>
      <c r="P17" s="5">
        <v>0</v>
      </c>
      <c r="Q17" s="5"/>
      <c r="R17" s="5">
        <v>0</v>
      </c>
      <c r="S17" s="5">
        <f t="shared" si="2"/>
        <v>0</v>
      </c>
      <c r="T17" s="5">
        <f t="shared" si="3"/>
        <v>17</v>
      </c>
      <c r="U17" s="5">
        <f t="shared" si="4"/>
        <v>839</v>
      </c>
    </row>
    <row r="18" spans="1:21" ht="15">
      <c r="A18" s="23" t="s">
        <v>307</v>
      </c>
      <c r="B18" s="8" t="s">
        <v>25</v>
      </c>
      <c r="C18" s="5">
        <v>0</v>
      </c>
      <c r="D18" s="5">
        <v>0</v>
      </c>
      <c r="E18" s="5">
        <v>9</v>
      </c>
      <c r="F18" s="5">
        <v>932</v>
      </c>
      <c r="G18" s="5">
        <v>0</v>
      </c>
      <c r="H18" s="5">
        <v>0</v>
      </c>
      <c r="I18" s="5">
        <v>3</v>
      </c>
      <c r="J18" s="5">
        <v>210</v>
      </c>
      <c r="K18" s="5">
        <v>0</v>
      </c>
      <c r="L18" s="5">
        <v>0</v>
      </c>
      <c r="M18" s="5">
        <v>4</v>
      </c>
      <c r="N18" s="5">
        <f t="shared" si="1"/>
        <v>20</v>
      </c>
      <c r="O18" s="5">
        <v>0</v>
      </c>
      <c r="P18" s="5">
        <v>0</v>
      </c>
      <c r="Q18" s="5"/>
      <c r="R18" s="5">
        <v>9</v>
      </c>
      <c r="S18" s="5">
        <f t="shared" si="2"/>
        <v>45</v>
      </c>
      <c r="T18" s="5">
        <f t="shared" si="3"/>
        <v>25</v>
      </c>
      <c r="U18" s="5">
        <f t="shared" si="4"/>
        <v>1207</v>
      </c>
    </row>
    <row r="19" spans="1:21" ht="15">
      <c r="A19" s="23" t="s">
        <v>308</v>
      </c>
      <c r="B19" s="8" t="s">
        <v>26</v>
      </c>
      <c r="C19" s="5">
        <v>0</v>
      </c>
      <c r="D19" s="5">
        <v>0</v>
      </c>
      <c r="E19" s="5">
        <v>8</v>
      </c>
      <c r="F19" s="5">
        <v>330</v>
      </c>
      <c r="G19" s="5">
        <v>0</v>
      </c>
      <c r="H19" s="5">
        <v>0</v>
      </c>
      <c r="I19" s="5">
        <v>1</v>
      </c>
      <c r="J19" s="5">
        <v>75</v>
      </c>
      <c r="K19" s="5">
        <v>0</v>
      </c>
      <c r="L19" s="5">
        <v>0</v>
      </c>
      <c r="M19" s="5">
        <v>1</v>
      </c>
      <c r="N19" s="5">
        <f t="shared" si="1"/>
        <v>5</v>
      </c>
      <c r="O19" s="5">
        <v>0</v>
      </c>
      <c r="P19" s="5">
        <v>0</v>
      </c>
      <c r="Q19" s="5"/>
      <c r="R19" s="5">
        <v>14</v>
      </c>
      <c r="S19" s="5">
        <f t="shared" si="2"/>
        <v>70</v>
      </c>
      <c r="T19" s="5">
        <f t="shared" si="3"/>
        <v>24</v>
      </c>
      <c r="U19" s="5">
        <f t="shared" si="4"/>
        <v>480</v>
      </c>
    </row>
    <row r="20" spans="1:21" ht="15">
      <c r="A20" s="23" t="s">
        <v>309</v>
      </c>
      <c r="B20" s="8" t="s">
        <v>27</v>
      </c>
      <c r="C20" s="5">
        <v>0</v>
      </c>
      <c r="D20" s="5">
        <v>0</v>
      </c>
      <c r="E20" s="5">
        <v>9</v>
      </c>
      <c r="F20" s="5">
        <v>180</v>
      </c>
      <c r="G20" s="5">
        <v>1</v>
      </c>
      <c r="H20" s="5">
        <v>12</v>
      </c>
      <c r="I20" s="5">
        <v>0</v>
      </c>
      <c r="J20" s="5">
        <v>0</v>
      </c>
      <c r="K20" s="5">
        <v>0</v>
      </c>
      <c r="L20" s="5">
        <v>0</v>
      </c>
      <c r="M20" s="5">
        <v>1</v>
      </c>
      <c r="N20" s="5">
        <f t="shared" si="1"/>
        <v>5</v>
      </c>
      <c r="O20" s="5">
        <v>0</v>
      </c>
      <c r="P20" s="5">
        <v>0</v>
      </c>
      <c r="Q20" s="5"/>
      <c r="R20" s="5">
        <v>29</v>
      </c>
      <c r="S20" s="5">
        <f t="shared" si="2"/>
        <v>145</v>
      </c>
      <c r="T20" s="5">
        <f t="shared" si="3"/>
        <v>40</v>
      </c>
      <c r="U20" s="5">
        <f t="shared" si="4"/>
        <v>342</v>
      </c>
    </row>
    <row r="21" spans="1:21" ht="15">
      <c r="A21" s="23" t="s">
        <v>310</v>
      </c>
      <c r="B21" s="8" t="s">
        <v>28</v>
      </c>
      <c r="C21" s="5">
        <v>0</v>
      </c>
      <c r="D21" s="5">
        <v>0</v>
      </c>
      <c r="E21" s="5">
        <v>2</v>
      </c>
      <c r="F21" s="5">
        <v>40</v>
      </c>
      <c r="G21" s="5">
        <v>0</v>
      </c>
      <c r="H21" s="5">
        <v>0</v>
      </c>
      <c r="I21" s="5">
        <v>1</v>
      </c>
      <c r="J21" s="5">
        <v>20</v>
      </c>
      <c r="K21" s="5">
        <v>0</v>
      </c>
      <c r="L21" s="5">
        <v>0</v>
      </c>
      <c r="M21" s="5">
        <v>1</v>
      </c>
      <c r="N21" s="5">
        <f t="shared" si="1"/>
        <v>5</v>
      </c>
      <c r="O21" s="5">
        <v>0</v>
      </c>
      <c r="P21" s="5">
        <v>0</v>
      </c>
      <c r="Q21" s="5"/>
      <c r="R21" s="5">
        <v>12</v>
      </c>
      <c r="S21" s="5">
        <f t="shared" si="2"/>
        <v>60</v>
      </c>
      <c r="T21" s="5">
        <f t="shared" si="3"/>
        <v>16</v>
      </c>
      <c r="U21" s="5">
        <f t="shared" si="4"/>
        <v>125</v>
      </c>
    </row>
    <row r="22" spans="1:21" ht="30">
      <c r="A22" s="23" t="s">
        <v>311</v>
      </c>
      <c r="B22" s="8" t="s">
        <v>29</v>
      </c>
      <c r="C22" s="5">
        <v>0</v>
      </c>
      <c r="D22" s="5">
        <v>0</v>
      </c>
      <c r="E22" s="5">
        <v>0</v>
      </c>
      <c r="F22" s="5">
        <v>0</v>
      </c>
      <c r="G22" s="5">
        <v>1</v>
      </c>
      <c r="H22" s="5">
        <v>12</v>
      </c>
      <c r="I22" s="5">
        <v>0</v>
      </c>
      <c r="J22" s="5">
        <v>0</v>
      </c>
      <c r="K22" s="5">
        <v>0</v>
      </c>
      <c r="L22" s="5">
        <v>0</v>
      </c>
      <c r="M22" s="5">
        <v>0</v>
      </c>
      <c r="N22" s="5">
        <f t="shared" si="1"/>
        <v>0</v>
      </c>
      <c r="O22" s="5">
        <v>0</v>
      </c>
      <c r="P22" s="5">
        <v>0</v>
      </c>
      <c r="Q22" s="5"/>
      <c r="R22" s="5">
        <v>3</v>
      </c>
      <c r="S22" s="5">
        <f t="shared" si="2"/>
        <v>15</v>
      </c>
      <c r="T22" s="5">
        <f t="shared" si="3"/>
        <v>4</v>
      </c>
      <c r="U22" s="5">
        <f t="shared" si="4"/>
        <v>27</v>
      </c>
    </row>
    <row r="23" spans="1:21" ht="15">
      <c r="A23" s="23" t="s">
        <v>312</v>
      </c>
      <c r="B23" s="8" t="s">
        <v>30</v>
      </c>
      <c r="C23" s="5">
        <v>0</v>
      </c>
      <c r="D23" s="5">
        <v>0</v>
      </c>
      <c r="E23" s="5">
        <v>10</v>
      </c>
      <c r="F23" s="5">
        <v>1321</v>
      </c>
      <c r="G23" s="5">
        <v>7</v>
      </c>
      <c r="H23" s="5">
        <v>82</v>
      </c>
      <c r="I23" s="5">
        <v>12</v>
      </c>
      <c r="J23" s="5">
        <v>724</v>
      </c>
      <c r="K23" s="5">
        <v>0</v>
      </c>
      <c r="L23" s="5">
        <v>0</v>
      </c>
      <c r="M23" s="5">
        <v>2</v>
      </c>
      <c r="N23" s="5">
        <f t="shared" si="1"/>
        <v>10</v>
      </c>
      <c r="O23" s="5">
        <v>0</v>
      </c>
      <c r="P23" s="5">
        <v>0</v>
      </c>
      <c r="Q23" s="5"/>
      <c r="R23" s="5">
        <v>4</v>
      </c>
      <c r="S23" s="5">
        <f t="shared" si="2"/>
        <v>20</v>
      </c>
      <c r="T23" s="5">
        <f t="shared" si="3"/>
        <v>35</v>
      </c>
      <c r="U23" s="5">
        <f t="shared" si="4"/>
        <v>2157</v>
      </c>
    </row>
    <row r="24" spans="1:21" ht="15">
      <c r="A24" s="23" t="s">
        <v>313</v>
      </c>
      <c r="B24" s="8" t="s">
        <v>31</v>
      </c>
      <c r="C24" s="5">
        <v>0</v>
      </c>
      <c r="D24" s="5">
        <v>0</v>
      </c>
      <c r="E24" s="5">
        <v>8</v>
      </c>
      <c r="F24" s="5">
        <v>522</v>
      </c>
      <c r="G24" s="5">
        <v>22</v>
      </c>
      <c r="H24" s="5">
        <v>259</v>
      </c>
      <c r="I24" s="5">
        <v>5</v>
      </c>
      <c r="J24" s="5">
        <v>181</v>
      </c>
      <c r="K24" s="5">
        <v>1</v>
      </c>
      <c r="L24" s="5">
        <v>40</v>
      </c>
      <c r="M24" s="5">
        <v>2</v>
      </c>
      <c r="N24" s="5">
        <f t="shared" si="1"/>
        <v>10</v>
      </c>
      <c r="O24" s="5">
        <v>0</v>
      </c>
      <c r="P24" s="5">
        <v>0</v>
      </c>
      <c r="Q24" s="5"/>
      <c r="R24" s="5">
        <v>10</v>
      </c>
      <c r="S24" s="5">
        <f t="shared" si="2"/>
        <v>50</v>
      </c>
      <c r="T24" s="5">
        <f t="shared" si="3"/>
        <v>48</v>
      </c>
      <c r="U24" s="5">
        <f t="shared" si="4"/>
        <v>1062</v>
      </c>
    </row>
    <row r="25" spans="1:21" ht="15">
      <c r="A25" s="23" t="s">
        <v>314</v>
      </c>
      <c r="B25" s="8" t="s">
        <v>32</v>
      </c>
      <c r="C25" s="5">
        <v>0</v>
      </c>
      <c r="D25" s="5">
        <v>0</v>
      </c>
      <c r="E25" s="5">
        <v>6</v>
      </c>
      <c r="F25" s="5">
        <v>401</v>
      </c>
      <c r="G25" s="5">
        <v>11</v>
      </c>
      <c r="H25" s="5">
        <v>126</v>
      </c>
      <c r="I25" s="5">
        <v>1</v>
      </c>
      <c r="J25" s="5">
        <v>38</v>
      </c>
      <c r="K25" s="5">
        <v>0</v>
      </c>
      <c r="L25" s="5">
        <v>0</v>
      </c>
      <c r="M25" s="5">
        <v>0</v>
      </c>
      <c r="N25" s="5">
        <f t="shared" si="1"/>
        <v>0</v>
      </c>
      <c r="O25" s="5">
        <v>0</v>
      </c>
      <c r="P25" s="5">
        <v>0</v>
      </c>
      <c r="Q25" s="5"/>
      <c r="R25" s="5">
        <v>6</v>
      </c>
      <c r="S25" s="5">
        <f t="shared" si="2"/>
        <v>30</v>
      </c>
      <c r="T25" s="5">
        <f t="shared" si="3"/>
        <v>24</v>
      </c>
      <c r="U25" s="5">
        <f t="shared" si="4"/>
        <v>595</v>
      </c>
    </row>
    <row r="26" spans="1:21" ht="15">
      <c r="A26" s="23" t="s">
        <v>315</v>
      </c>
      <c r="B26" s="8" t="s">
        <v>33</v>
      </c>
      <c r="C26" s="5">
        <v>0</v>
      </c>
      <c r="D26" s="5">
        <v>0</v>
      </c>
      <c r="E26" s="5">
        <v>3</v>
      </c>
      <c r="F26" s="5">
        <v>233</v>
      </c>
      <c r="G26" s="5">
        <v>0</v>
      </c>
      <c r="H26" s="5">
        <v>0</v>
      </c>
      <c r="I26" s="5">
        <v>0</v>
      </c>
      <c r="J26" s="5">
        <v>0</v>
      </c>
      <c r="K26" s="5">
        <v>0</v>
      </c>
      <c r="L26" s="5">
        <v>0</v>
      </c>
      <c r="M26" s="5">
        <v>1</v>
      </c>
      <c r="N26" s="5">
        <f t="shared" si="1"/>
        <v>5</v>
      </c>
      <c r="O26" s="5">
        <v>0</v>
      </c>
      <c r="P26" s="5">
        <v>0</v>
      </c>
      <c r="Q26" s="5"/>
      <c r="R26" s="5">
        <v>0</v>
      </c>
      <c r="S26" s="5">
        <f t="shared" si="2"/>
        <v>0</v>
      </c>
      <c r="T26" s="5">
        <f t="shared" si="3"/>
        <v>4</v>
      </c>
      <c r="U26" s="5">
        <f t="shared" si="4"/>
        <v>238</v>
      </c>
    </row>
    <row r="27" spans="1:21" ht="15">
      <c r="A27" s="23" t="s">
        <v>316</v>
      </c>
      <c r="B27" s="8" t="s">
        <v>34</v>
      </c>
      <c r="C27" s="5">
        <v>0</v>
      </c>
      <c r="D27" s="5">
        <v>0</v>
      </c>
      <c r="E27" s="5">
        <v>2</v>
      </c>
      <c r="F27" s="5">
        <v>55</v>
      </c>
      <c r="G27" s="5">
        <v>1</v>
      </c>
      <c r="H27" s="5">
        <v>12</v>
      </c>
      <c r="I27" s="5">
        <v>2</v>
      </c>
      <c r="J27" s="5">
        <v>110</v>
      </c>
      <c r="K27" s="5">
        <v>0</v>
      </c>
      <c r="L27" s="5">
        <v>0</v>
      </c>
      <c r="M27" s="5">
        <v>0</v>
      </c>
      <c r="N27" s="5">
        <f t="shared" si="1"/>
        <v>0</v>
      </c>
      <c r="O27" s="5">
        <v>0</v>
      </c>
      <c r="P27" s="5">
        <v>0</v>
      </c>
      <c r="Q27" s="5"/>
      <c r="R27" s="5">
        <v>3</v>
      </c>
      <c r="S27" s="5">
        <f t="shared" si="2"/>
        <v>15</v>
      </c>
      <c r="T27" s="5">
        <f t="shared" si="3"/>
        <v>8</v>
      </c>
      <c r="U27" s="5">
        <f t="shared" si="4"/>
        <v>192</v>
      </c>
    </row>
    <row r="28" spans="1:21" ht="30">
      <c r="A28" s="23" t="s">
        <v>317</v>
      </c>
      <c r="B28" s="8" t="s">
        <v>35</v>
      </c>
      <c r="C28" s="5">
        <v>0</v>
      </c>
      <c r="D28" s="5">
        <v>0</v>
      </c>
      <c r="E28" s="5">
        <v>19</v>
      </c>
      <c r="F28" s="5">
        <v>1411</v>
      </c>
      <c r="G28" s="5">
        <v>10</v>
      </c>
      <c r="H28" s="5">
        <v>106</v>
      </c>
      <c r="I28" s="5">
        <v>9</v>
      </c>
      <c r="J28" s="5">
        <v>953</v>
      </c>
      <c r="K28" s="5">
        <v>1</v>
      </c>
      <c r="L28" s="5">
        <v>144</v>
      </c>
      <c r="M28" s="5">
        <v>28</v>
      </c>
      <c r="N28" s="5">
        <f t="shared" si="1"/>
        <v>140</v>
      </c>
      <c r="O28" s="5">
        <v>0</v>
      </c>
      <c r="P28" s="5">
        <v>0</v>
      </c>
      <c r="Q28" s="5"/>
      <c r="R28" s="5">
        <v>5</v>
      </c>
      <c r="S28" s="5">
        <f t="shared" si="2"/>
        <v>25</v>
      </c>
      <c r="T28" s="5">
        <f t="shared" si="3"/>
        <v>72</v>
      </c>
      <c r="U28" s="5">
        <f t="shared" si="4"/>
        <v>2779</v>
      </c>
    </row>
    <row r="29" spans="1:21" ht="30">
      <c r="A29" s="23" t="s">
        <v>318</v>
      </c>
      <c r="B29" s="8" t="s">
        <v>36</v>
      </c>
      <c r="C29" s="5">
        <v>0</v>
      </c>
      <c r="D29" s="5">
        <v>0</v>
      </c>
      <c r="E29" s="5">
        <v>67</v>
      </c>
      <c r="F29" s="5">
        <v>6939</v>
      </c>
      <c r="G29" s="5">
        <v>41</v>
      </c>
      <c r="H29" s="5">
        <v>425</v>
      </c>
      <c r="I29" s="5">
        <v>38</v>
      </c>
      <c r="J29" s="5">
        <v>3602</v>
      </c>
      <c r="K29" s="5">
        <v>3</v>
      </c>
      <c r="L29" s="5">
        <v>330</v>
      </c>
      <c r="M29" s="5">
        <v>55</v>
      </c>
      <c r="N29" s="5">
        <f t="shared" si="1"/>
        <v>275</v>
      </c>
      <c r="O29" s="5">
        <v>0</v>
      </c>
      <c r="P29" s="5">
        <v>0</v>
      </c>
      <c r="Q29" s="5"/>
      <c r="R29" s="5">
        <v>26</v>
      </c>
      <c r="S29" s="5">
        <f t="shared" si="2"/>
        <v>130</v>
      </c>
      <c r="T29" s="5">
        <f t="shared" si="3"/>
        <v>230</v>
      </c>
      <c r="U29" s="5">
        <f t="shared" si="4"/>
        <v>11701</v>
      </c>
    </row>
    <row r="30" spans="1:21" ht="15">
      <c r="A30" s="23" t="s">
        <v>319</v>
      </c>
      <c r="B30" s="8" t="s">
        <v>37</v>
      </c>
      <c r="C30" s="5">
        <v>0</v>
      </c>
      <c r="D30" s="5">
        <v>0</v>
      </c>
      <c r="E30" s="5">
        <v>69</v>
      </c>
      <c r="F30" s="5">
        <v>10497</v>
      </c>
      <c r="G30" s="5">
        <v>57</v>
      </c>
      <c r="H30" s="5">
        <v>658</v>
      </c>
      <c r="I30" s="5">
        <v>36</v>
      </c>
      <c r="J30" s="5">
        <v>3691</v>
      </c>
      <c r="K30" s="5">
        <v>0</v>
      </c>
      <c r="L30" s="5">
        <v>0</v>
      </c>
      <c r="M30" s="5">
        <v>17</v>
      </c>
      <c r="N30" s="5">
        <f t="shared" si="1"/>
        <v>85</v>
      </c>
      <c r="O30" s="5">
        <v>0</v>
      </c>
      <c r="P30" s="5">
        <v>0</v>
      </c>
      <c r="Q30" s="5"/>
      <c r="R30" s="5">
        <v>17</v>
      </c>
      <c r="S30" s="5">
        <f t="shared" si="2"/>
        <v>85</v>
      </c>
      <c r="T30" s="5">
        <f t="shared" si="3"/>
        <v>196</v>
      </c>
      <c r="U30" s="5">
        <f t="shared" si="4"/>
        <v>15016</v>
      </c>
    </row>
    <row r="31" spans="1:21" ht="15">
      <c r="A31" s="23" t="s">
        <v>320</v>
      </c>
      <c r="B31" s="8" t="s">
        <v>38</v>
      </c>
      <c r="C31" s="5">
        <v>0</v>
      </c>
      <c r="D31" s="5">
        <v>0</v>
      </c>
      <c r="E31" s="5">
        <v>5</v>
      </c>
      <c r="F31" s="5">
        <v>388</v>
      </c>
      <c r="G31" s="5">
        <v>1</v>
      </c>
      <c r="H31" s="5">
        <v>12</v>
      </c>
      <c r="I31" s="5">
        <v>3</v>
      </c>
      <c r="J31" s="5">
        <v>105</v>
      </c>
      <c r="K31" s="5">
        <v>0</v>
      </c>
      <c r="L31" s="5">
        <v>0</v>
      </c>
      <c r="M31" s="5">
        <v>1</v>
      </c>
      <c r="N31" s="5">
        <f t="shared" si="1"/>
        <v>5</v>
      </c>
      <c r="O31" s="5">
        <v>0</v>
      </c>
      <c r="P31" s="5">
        <v>0</v>
      </c>
      <c r="Q31" s="5"/>
      <c r="R31" s="5">
        <v>0</v>
      </c>
      <c r="S31" s="5">
        <f t="shared" si="2"/>
        <v>0</v>
      </c>
      <c r="T31" s="5">
        <f t="shared" si="3"/>
        <v>10</v>
      </c>
      <c r="U31" s="5">
        <f t="shared" si="4"/>
        <v>510</v>
      </c>
    </row>
    <row r="32" spans="1:21" ht="30">
      <c r="A32" s="23" t="s">
        <v>321</v>
      </c>
      <c r="B32" s="8" t="s">
        <v>39</v>
      </c>
      <c r="C32" s="5">
        <v>0</v>
      </c>
      <c r="D32" s="5">
        <v>0</v>
      </c>
      <c r="E32" s="5">
        <v>1</v>
      </c>
      <c r="F32" s="5">
        <v>100</v>
      </c>
      <c r="G32" s="5">
        <v>0</v>
      </c>
      <c r="H32" s="5">
        <v>0</v>
      </c>
      <c r="I32" s="5">
        <v>0</v>
      </c>
      <c r="J32" s="5">
        <v>0</v>
      </c>
      <c r="K32" s="5">
        <v>0</v>
      </c>
      <c r="L32" s="5">
        <v>0</v>
      </c>
      <c r="M32" s="5">
        <v>0</v>
      </c>
      <c r="N32" s="5">
        <f t="shared" si="1"/>
        <v>0</v>
      </c>
      <c r="O32" s="5">
        <v>0</v>
      </c>
      <c r="P32" s="5">
        <v>0</v>
      </c>
      <c r="Q32" s="5"/>
      <c r="R32" s="5">
        <v>0</v>
      </c>
      <c r="S32" s="5">
        <f t="shared" si="2"/>
        <v>0</v>
      </c>
      <c r="T32" s="5">
        <f t="shared" si="3"/>
        <v>1</v>
      </c>
      <c r="U32" s="5">
        <f t="shared" si="4"/>
        <v>100</v>
      </c>
    </row>
    <row r="33" spans="1:21" ht="30">
      <c r="A33" s="23" t="s">
        <v>322</v>
      </c>
      <c r="B33" s="8" t="s">
        <v>40</v>
      </c>
      <c r="C33" s="5">
        <v>0</v>
      </c>
      <c r="D33" s="5">
        <v>0</v>
      </c>
      <c r="E33" s="5">
        <v>7</v>
      </c>
      <c r="F33" s="5">
        <v>637</v>
      </c>
      <c r="G33" s="5">
        <v>2</v>
      </c>
      <c r="H33" s="5">
        <v>24</v>
      </c>
      <c r="I33" s="5">
        <v>5</v>
      </c>
      <c r="J33" s="5">
        <v>574</v>
      </c>
      <c r="K33" s="5">
        <v>0</v>
      </c>
      <c r="L33" s="5">
        <v>0</v>
      </c>
      <c r="M33" s="5">
        <v>2</v>
      </c>
      <c r="N33" s="5">
        <f t="shared" si="1"/>
        <v>10</v>
      </c>
      <c r="O33" s="5">
        <v>0</v>
      </c>
      <c r="P33" s="5">
        <v>0</v>
      </c>
      <c r="Q33" s="5"/>
      <c r="R33" s="5">
        <v>1</v>
      </c>
      <c r="S33" s="5">
        <f t="shared" si="2"/>
        <v>5</v>
      </c>
      <c r="T33" s="5">
        <f t="shared" si="3"/>
        <v>17</v>
      </c>
      <c r="U33" s="5">
        <f t="shared" si="4"/>
        <v>1250</v>
      </c>
    </row>
    <row r="34" spans="1:21" ht="30">
      <c r="A34" s="23" t="s">
        <v>323</v>
      </c>
      <c r="B34" s="8" t="s">
        <v>41</v>
      </c>
      <c r="C34" s="5">
        <v>0</v>
      </c>
      <c r="D34" s="5">
        <v>0</v>
      </c>
      <c r="E34" s="5">
        <v>3</v>
      </c>
      <c r="F34" s="5">
        <v>165</v>
      </c>
      <c r="G34" s="5">
        <v>0</v>
      </c>
      <c r="H34" s="5">
        <v>0</v>
      </c>
      <c r="I34" s="5">
        <v>3</v>
      </c>
      <c r="J34" s="5">
        <v>295</v>
      </c>
      <c r="K34" s="5">
        <v>0</v>
      </c>
      <c r="L34" s="5">
        <v>0</v>
      </c>
      <c r="M34" s="5">
        <v>3</v>
      </c>
      <c r="N34" s="5">
        <f t="shared" si="1"/>
        <v>15</v>
      </c>
      <c r="O34" s="5">
        <v>0</v>
      </c>
      <c r="P34" s="5">
        <v>0</v>
      </c>
      <c r="Q34" s="5"/>
      <c r="R34" s="5">
        <v>7</v>
      </c>
      <c r="S34" s="5">
        <f t="shared" si="2"/>
        <v>35</v>
      </c>
      <c r="T34" s="5">
        <f t="shared" si="3"/>
        <v>16</v>
      </c>
      <c r="U34" s="5">
        <f t="shared" si="4"/>
        <v>510</v>
      </c>
    </row>
    <row r="35" spans="1:21" ht="15">
      <c r="A35" s="23" t="s">
        <v>324</v>
      </c>
      <c r="B35" s="8" t="s">
        <v>42</v>
      </c>
      <c r="C35" s="5">
        <v>0</v>
      </c>
      <c r="D35" s="5">
        <v>0</v>
      </c>
      <c r="E35" s="5">
        <v>1</v>
      </c>
      <c r="F35" s="5">
        <v>90</v>
      </c>
      <c r="G35" s="5">
        <v>0</v>
      </c>
      <c r="H35" s="5">
        <v>0</v>
      </c>
      <c r="I35" s="5">
        <v>1</v>
      </c>
      <c r="J35" s="5">
        <v>16</v>
      </c>
      <c r="K35" s="5">
        <v>0</v>
      </c>
      <c r="L35" s="5">
        <v>0</v>
      </c>
      <c r="M35" s="5">
        <v>0</v>
      </c>
      <c r="N35" s="5">
        <f t="shared" si="1"/>
        <v>0</v>
      </c>
      <c r="O35" s="5">
        <v>0</v>
      </c>
      <c r="P35" s="5">
        <v>0</v>
      </c>
      <c r="Q35" s="5"/>
      <c r="R35" s="5">
        <v>0</v>
      </c>
      <c r="S35" s="5">
        <f t="shared" si="2"/>
        <v>0</v>
      </c>
      <c r="T35" s="5">
        <f t="shared" si="3"/>
        <v>2</v>
      </c>
      <c r="U35" s="5">
        <f t="shared" si="4"/>
        <v>106</v>
      </c>
    </row>
    <row r="36" spans="1:21" ht="15">
      <c r="A36" s="23" t="s">
        <v>325</v>
      </c>
      <c r="B36" s="8" t="s">
        <v>43</v>
      </c>
      <c r="C36" s="5">
        <v>0</v>
      </c>
      <c r="D36" s="5">
        <v>0</v>
      </c>
      <c r="E36" s="5">
        <v>9</v>
      </c>
      <c r="F36" s="5">
        <v>1659</v>
      </c>
      <c r="G36" s="5">
        <v>8</v>
      </c>
      <c r="H36" s="5">
        <v>91</v>
      </c>
      <c r="I36" s="5">
        <v>5</v>
      </c>
      <c r="J36" s="5">
        <v>512</v>
      </c>
      <c r="K36" s="5">
        <v>1</v>
      </c>
      <c r="L36" s="5">
        <v>275</v>
      </c>
      <c r="M36" s="5">
        <v>3</v>
      </c>
      <c r="N36" s="5">
        <f aca="true" t="shared" si="5" ref="N36:N67">M36*5</f>
        <v>15</v>
      </c>
      <c r="O36" s="5">
        <v>0</v>
      </c>
      <c r="P36" s="5">
        <v>0</v>
      </c>
      <c r="Q36" s="5"/>
      <c r="R36" s="5">
        <v>18</v>
      </c>
      <c r="S36" s="5">
        <f aca="true" t="shared" si="6" ref="S36:S67">5*R36</f>
        <v>90</v>
      </c>
      <c r="T36" s="5">
        <f aca="true" t="shared" si="7" ref="T36:T67">C36+E36+G36+I36+K36+M36+O36+R36</f>
        <v>44</v>
      </c>
      <c r="U36" s="5">
        <f aca="true" t="shared" si="8" ref="U36:U67">D36+F36+H36+J36+L36+N36+P36+S36</f>
        <v>2642</v>
      </c>
    </row>
    <row r="37" spans="1:21" ht="15">
      <c r="A37" s="23" t="s">
        <v>326</v>
      </c>
      <c r="B37" s="8" t="s">
        <v>44</v>
      </c>
      <c r="C37" s="5">
        <v>0</v>
      </c>
      <c r="D37" s="5">
        <v>0</v>
      </c>
      <c r="E37" s="5">
        <v>1</v>
      </c>
      <c r="F37" s="5">
        <v>20</v>
      </c>
      <c r="G37" s="5">
        <v>0</v>
      </c>
      <c r="H37" s="5">
        <v>0</v>
      </c>
      <c r="I37" s="5">
        <v>2</v>
      </c>
      <c r="J37" s="5">
        <v>42</v>
      </c>
      <c r="K37" s="5">
        <v>0</v>
      </c>
      <c r="L37" s="5">
        <v>0</v>
      </c>
      <c r="M37" s="5">
        <v>0</v>
      </c>
      <c r="N37" s="5">
        <f t="shared" si="5"/>
        <v>0</v>
      </c>
      <c r="O37" s="5">
        <v>0</v>
      </c>
      <c r="P37" s="5">
        <v>0</v>
      </c>
      <c r="Q37" s="5"/>
      <c r="R37" s="5">
        <v>8</v>
      </c>
      <c r="S37" s="5">
        <f t="shared" si="6"/>
        <v>40</v>
      </c>
      <c r="T37" s="5">
        <f t="shared" si="7"/>
        <v>11</v>
      </c>
      <c r="U37" s="5">
        <f t="shared" si="8"/>
        <v>102</v>
      </c>
    </row>
    <row r="38" spans="1:21" ht="15">
      <c r="A38" s="23" t="s">
        <v>327</v>
      </c>
      <c r="B38" s="8" t="s">
        <v>45</v>
      </c>
      <c r="C38" s="5">
        <v>0</v>
      </c>
      <c r="D38" s="5">
        <v>0</v>
      </c>
      <c r="E38" s="5">
        <v>18</v>
      </c>
      <c r="F38" s="5">
        <v>1376</v>
      </c>
      <c r="G38" s="5">
        <v>10</v>
      </c>
      <c r="H38" s="5">
        <v>102</v>
      </c>
      <c r="I38" s="5">
        <v>12</v>
      </c>
      <c r="J38" s="5">
        <v>862</v>
      </c>
      <c r="K38" s="5">
        <v>0</v>
      </c>
      <c r="L38" s="5">
        <v>0</v>
      </c>
      <c r="M38" s="5">
        <v>15</v>
      </c>
      <c r="N38" s="5">
        <f t="shared" si="5"/>
        <v>75</v>
      </c>
      <c r="O38" s="5">
        <v>0</v>
      </c>
      <c r="P38" s="5">
        <v>0</v>
      </c>
      <c r="Q38" s="5"/>
      <c r="R38" s="5">
        <v>58</v>
      </c>
      <c r="S38" s="5">
        <f t="shared" si="6"/>
        <v>290</v>
      </c>
      <c r="T38" s="5">
        <f t="shared" si="7"/>
        <v>113</v>
      </c>
      <c r="U38" s="5">
        <f t="shared" si="8"/>
        <v>2705</v>
      </c>
    </row>
    <row r="39" spans="1:21" ht="15">
      <c r="A39" s="23" t="s">
        <v>328</v>
      </c>
      <c r="B39" s="8" t="s">
        <v>46</v>
      </c>
      <c r="C39" s="5">
        <v>0</v>
      </c>
      <c r="D39" s="5">
        <v>0</v>
      </c>
      <c r="E39" s="5">
        <v>4</v>
      </c>
      <c r="F39" s="5">
        <v>160</v>
      </c>
      <c r="G39" s="5">
        <v>0</v>
      </c>
      <c r="H39" s="5">
        <v>0</v>
      </c>
      <c r="I39" s="5">
        <v>0</v>
      </c>
      <c r="J39" s="5">
        <v>0</v>
      </c>
      <c r="K39" s="5">
        <v>0</v>
      </c>
      <c r="L39" s="5">
        <v>0</v>
      </c>
      <c r="M39" s="5">
        <v>0</v>
      </c>
      <c r="N39" s="5">
        <f t="shared" si="5"/>
        <v>0</v>
      </c>
      <c r="O39" s="5">
        <v>0</v>
      </c>
      <c r="P39" s="5">
        <v>0</v>
      </c>
      <c r="Q39" s="5"/>
      <c r="R39" s="5">
        <v>16</v>
      </c>
      <c r="S39" s="5">
        <f t="shared" si="6"/>
        <v>80</v>
      </c>
      <c r="T39" s="5">
        <f t="shared" si="7"/>
        <v>20</v>
      </c>
      <c r="U39" s="5">
        <f t="shared" si="8"/>
        <v>240</v>
      </c>
    </row>
    <row r="40" spans="1:21" ht="15">
      <c r="A40" s="23" t="s">
        <v>329</v>
      </c>
      <c r="B40" s="8" t="s">
        <v>47</v>
      </c>
      <c r="C40" s="5">
        <v>0</v>
      </c>
      <c r="D40" s="5">
        <v>0</v>
      </c>
      <c r="E40" s="5">
        <v>2</v>
      </c>
      <c r="F40" s="5">
        <v>247</v>
      </c>
      <c r="G40" s="5">
        <v>8</v>
      </c>
      <c r="H40" s="5">
        <v>93</v>
      </c>
      <c r="I40" s="5">
        <v>0</v>
      </c>
      <c r="J40" s="5">
        <v>0</v>
      </c>
      <c r="K40" s="5">
        <v>0</v>
      </c>
      <c r="L40" s="5">
        <v>0</v>
      </c>
      <c r="M40" s="5">
        <v>2</v>
      </c>
      <c r="N40" s="5">
        <f t="shared" si="5"/>
        <v>10</v>
      </c>
      <c r="O40" s="5">
        <v>0</v>
      </c>
      <c r="P40" s="5">
        <v>0</v>
      </c>
      <c r="Q40" s="5"/>
      <c r="R40" s="5">
        <v>9</v>
      </c>
      <c r="S40" s="5">
        <f t="shared" si="6"/>
        <v>45</v>
      </c>
      <c r="T40" s="5">
        <f t="shared" si="7"/>
        <v>21</v>
      </c>
      <c r="U40" s="5">
        <f t="shared" si="8"/>
        <v>395</v>
      </c>
    </row>
    <row r="41" spans="1:21" ht="15">
      <c r="A41" s="23" t="s">
        <v>330</v>
      </c>
      <c r="B41" s="8" t="s">
        <v>48</v>
      </c>
      <c r="C41" s="5">
        <v>0</v>
      </c>
      <c r="D41" s="5">
        <v>0</v>
      </c>
      <c r="E41" s="5">
        <v>4</v>
      </c>
      <c r="F41" s="5">
        <v>227</v>
      </c>
      <c r="G41" s="5">
        <v>4</v>
      </c>
      <c r="H41" s="5">
        <v>41</v>
      </c>
      <c r="I41" s="5">
        <v>2</v>
      </c>
      <c r="J41" s="5">
        <v>122</v>
      </c>
      <c r="K41" s="5">
        <v>0</v>
      </c>
      <c r="L41" s="5">
        <v>0</v>
      </c>
      <c r="M41" s="5">
        <v>4</v>
      </c>
      <c r="N41" s="5">
        <f t="shared" si="5"/>
        <v>20</v>
      </c>
      <c r="O41" s="5">
        <v>0</v>
      </c>
      <c r="P41" s="5">
        <v>0</v>
      </c>
      <c r="Q41" s="5"/>
      <c r="R41" s="5">
        <v>0</v>
      </c>
      <c r="S41" s="5">
        <f t="shared" si="6"/>
        <v>0</v>
      </c>
      <c r="T41" s="5">
        <f t="shared" si="7"/>
        <v>14</v>
      </c>
      <c r="U41" s="5">
        <f t="shared" si="8"/>
        <v>410</v>
      </c>
    </row>
    <row r="42" spans="1:21" ht="15">
      <c r="A42" s="23" t="s">
        <v>331</v>
      </c>
      <c r="B42" s="8" t="s">
        <v>49</v>
      </c>
      <c r="C42" s="5">
        <v>0</v>
      </c>
      <c r="D42" s="5">
        <v>0</v>
      </c>
      <c r="E42" s="5">
        <v>5</v>
      </c>
      <c r="F42" s="5">
        <v>353</v>
      </c>
      <c r="G42" s="5">
        <v>5</v>
      </c>
      <c r="H42" s="5">
        <v>60</v>
      </c>
      <c r="I42" s="5">
        <v>1</v>
      </c>
      <c r="J42" s="5">
        <v>20</v>
      </c>
      <c r="K42" s="5">
        <v>0</v>
      </c>
      <c r="L42" s="5">
        <v>0</v>
      </c>
      <c r="M42" s="5">
        <v>0</v>
      </c>
      <c r="N42" s="5">
        <f t="shared" si="5"/>
        <v>0</v>
      </c>
      <c r="O42" s="5">
        <v>0</v>
      </c>
      <c r="P42" s="5">
        <v>0</v>
      </c>
      <c r="Q42" s="5"/>
      <c r="R42" s="5">
        <v>1</v>
      </c>
      <c r="S42" s="5">
        <f t="shared" si="6"/>
        <v>5</v>
      </c>
      <c r="T42" s="5">
        <f t="shared" si="7"/>
        <v>12</v>
      </c>
      <c r="U42" s="5">
        <f t="shared" si="8"/>
        <v>438</v>
      </c>
    </row>
    <row r="43" spans="1:21" ht="15">
      <c r="A43" s="23" t="s">
        <v>332</v>
      </c>
      <c r="B43" s="8" t="s">
        <v>50</v>
      </c>
      <c r="C43" s="5">
        <v>0</v>
      </c>
      <c r="D43" s="5">
        <v>0</v>
      </c>
      <c r="E43" s="5">
        <v>15</v>
      </c>
      <c r="F43" s="5">
        <v>1495</v>
      </c>
      <c r="G43" s="5">
        <v>10</v>
      </c>
      <c r="H43" s="5">
        <v>117</v>
      </c>
      <c r="I43" s="5">
        <v>7</v>
      </c>
      <c r="J43" s="5">
        <v>678</v>
      </c>
      <c r="K43" s="5">
        <v>4</v>
      </c>
      <c r="L43" s="5">
        <v>131</v>
      </c>
      <c r="M43" s="5">
        <v>0</v>
      </c>
      <c r="N43" s="5">
        <f t="shared" si="5"/>
        <v>0</v>
      </c>
      <c r="O43" s="5">
        <v>0</v>
      </c>
      <c r="P43" s="5">
        <v>0</v>
      </c>
      <c r="Q43" s="5"/>
      <c r="R43" s="5">
        <v>0</v>
      </c>
      <c r="S43" s="5">
        <f t="shared" si="6"/>
        <v>0</v>
      </c>
      <c r="T43" s="5">
        <f t="shared" si="7"/>
        <v>36</v>
      </c>
      <c r="U43" s="5">
        <f t="shared" si="8"/>
        <v>2421</v>
      </c>
    </row>
    <row r="44" spans="1:21" ht="15">
      <c r="A44" s="23" t="s">
        <v>333</v>
      </c>
      <c r="B44" s="8" t="s">
        <v>51</v>
      </c>
      <c r="C44" s="5">
        <v>3</v>
      </c>
      <c r="D44" s="5">
        <v>347</v>
      </c>
      <c r="E44" s="5">
        <v>417</v>
      </c>
      <c r="F44" s="5">
        <v>43953</v>
      </c>
      <c r="G44" s="5">
        <v>465</v>
      </c>
      <c r="H44" s="5">
        <v>5347</v>
      </c>
      <c r="I44" s="5">
        <v>71</v>
      </c>
      <c r="J44" s="5">
        <v>6187</v>
      </c>
      <c r="K44" s="5">
        <v>22</v>
      </c>
      <c r="L44" s="5">
        <v>2459</v>
      </c>
      <c r="M44" s="5">
        <v>0</v>
      </c>
      <c r="N44" s="5">
        <f t="shared" si="5"/>
        <v>0</v>
      </c>
      <c r="O44" s="5">
        <v>1730</v>
      </c>
      <c r="P44" s="5">
        <v>8650</v>
      </c>
      <c r="Q44" s="5">
        <f>+P44/O44</f>
        <v>5</v>
      </c>
      <c r="R44" s="5">
        <v>2</v>
      </c>
      <c r="S44" s="5">
        <f t="shared" si="6"/>
        <v>10</v>
      </c>
      <c r="T44" s="5">
        <f t="shared" si="7"/>
        <v>2710</v>
      </c>
      <c r="U44" s="5">
        <f t="shared" si="8"/>
        <v>66953</v>
      </c>
    </row>
    <row r="45" spans="1:21" ht="30">
      <c r="A45" s="23" t="s">
        <v>334</v>
      </c>
      <c r="B45" s="8" t="s">
        <v>52</v>
      </c>
      <c r="C45" s="5">
        <v>0</v>
      </c>
      <c r="D45" s="5">
        <v>0</v>
      </c>
      <c r="E45" s="5">
        <v>11</v>
      </c>
      <c r="F45" s="5">
        <v>1360</v>
      </c>
      <c r="G45" s="5">
        <v>1</v>
      </c>
      <c r="H45" s="5">
        <v>12</v>
      </c>
      <c r="I45" s="5">
        <v>1</v>
      </c>
      <c r="J45" s="5">
        <v>195</v>
      </c>
      <c r="K45" s="5">
        <v>0</v>
      </c>
      <c r="L45" s="5">
        <v>0</v>
      </c>
      <c r="M45" s="5">
        <v>0</v>
      </c>
      <c r="N45" s="5">
        <f t="shared" si="5"/>
        <v>0</v>
      </c>
      <c r="O45" s="5">
        <v>0</v>
      </c>
      <c r="P45" s="5">
        <v>0</v>
      </c>
      <c r="Q45" s="5"/>
      <c r="R45" s="5">
        <v>0</v>
      </c>
      <c r="S45" s="5">
        <f t="shared" si="6"/>
        <v>0</v>
      </c>
      <c r="T45" s="5">
        <f t="shared" si="7"/>
        <v>13</v>
      </c>
      <c r="U45" s="5">
        <f t="shared" si="8"/>
        <v>1567</v>
      </c>
    </row>
    <row r="46" spans="1:21" ht="15">
      <c r="A46" s="23" t="s">
        <v>335</v>
      </c>
      <c r="B46" s="8" t="s">
        <v>53</v>
      </c>
      <c r="C46" s="5">
        <v>0</v>
      </c>
      <c r="D46" s="5">
        <v>0</v>
      </c>
      <c r="E46" s="5">
        <v>29</v>
      </c>
      <c r="F46" s="5">
        <v>3111</v>
      </c>
      <c r="G46" s="5">
        <v>16</v>
      </c>
      <c r="H46" s="5">
        <v>183</v>
      </c>
      <c r="I46" s="5">
        <v>15</v>
      </c>
      <c r="J46" s="5">
        <v>775</v>
      </c>
      <c r="K46" s="5">
        <v>1</v>
      </c>
      <c r="L46" s="5">
        <v>50</v>
      </c>
      <c r="M46" s="5">
        <v>16</v>
      </c>
      <c r="N46" s="5">
        <f t="shared" si="5"/>
        <v>80</v>
      </c>
      <c r="O46" s="5">
        <v>0</v>
      </c>
      <c r="P46" s="5">
        <v>0</v>
      </c>
      <c r="Q46" s="5"/>
      <c r="R46" s="5">
        <v>8</v>
      </c>
      <c r="S46" s="5">
        <f t="shared" si="6"/>
        <v>40</v>
      </c>
      <c r="T46" s="5">
        <f t="shared" si="7"/>
        <v>85</v>
      </c>
      <c r="U46" s="5">
        <f t="shared" si="8"/>
        <v>4239</v>
      </c>
    </row>
    <row r="47" spans="1:21" ht="15">
      <c r="A47" s="23" t="s">
        <v>336</v>
      </c>
      <c r="B47" s="8" t="s">
        <v>54</v>
      </c>
      <c r="C47" s="5">
        <v>0</v>
      </c>
      <c r="D47" s="5">
        <v>0</v>
      </c>
      <c r="E47" s="5">
        <v>3</v>
      </c>
      <c r="F47" s="5">
        <v>154</v>
      </c>
      <c r="G47" s="5">
        <v>6</v>
      </c>
      <c r="H47" s="5">
        <v>72</v>
      </c>
      <c r="I47" s="5">
        <v>1</v>
      </c>
      <c r="J47" s="5">
        <v>20</v>
      </c>
      <c r="K47" s="5">
        <v>0</v>
      </c>
      <c r="L47" s="5">
        <v>0</v>
      </c>
      <c r="M47" s="5">
        <v>0</v>
      </c>
      <c r="N47" s="5">
        <f t="shared" si="5"/>
        <v>0</v>
      </c>
      <c r="O47" s="5">
        <v>0</v>
      </c>
      <c r="P47" s="5">
        <v>0</v>
      </c>
      <c r="Q47" s="5"/>
      <c r="R47" s="5">
        <v>0</v>
      </c>
      <c r="S47" s="5">
        <f t="shared" si="6"/>
        <v>0</v>
      </c>
      <c r="T47" s="5">
        <f t="shared" si="7"/>
        <v>10</v>
      </c>
      <c r="U47" s="5">
        <f t="shared" si="8"/>
        <v>246</v>
      </c>
    </row>
    <row r="48" spans="1:21" ht="15">
      <c r="A48" s="23" t="s">
        <v>337</v>
      </c>
      <c r="B48" s="8" t="s">
        <v>55</v>
      </c>
      <c r="C48" s="5">
        <v>0</v>
      </c>
      <c r="D48" s="5">
        <v>0</v>
      </c>
      <c r="E48" s="5">
        <v>5</v>
      </c>
      <c r="F48" s="5">
        <v>356</v>
      </c>
      <c r="G48" s="5">
        <v>5</v>
      </c>
      <c r="H48" s="5">
        <v>56</v>
      </c>
      <c r="I48" s="5">
        <v>0</v>
      </c>
      <c r="J48" s="5">
        <v>0</v>
      </c>
      <c r="K48" s="5">
        <v>0</v>
      </c>
      <c r="L48" s="5">
        <v>0</v>
      </c>
      <c r="M48" s="5">
        <v>4</v>
      </c>
      <c r="N48" s="5">
        <f t="shared" si="5"/>
        <v>20</v>
      </c>
      <c r="O48" s="5">
        <v>0</v>
      </c>
      <c r="P48" s="5">
        <v>0</v>
      </c>
      <c r="Q48" s="5"/>
      <c r="R48" s="5">
        <v>7</v>
      </c>
      <c r="S48" s="5">
        <f t="shared" si="6"/>
        <v>35</v>
      </c>
      <c r="T48" s="5">
        <f t="shared" si="7"/>
        <v>21</v>
      </c>
      <c r="U48" s="5">
        <f t="shared" si="8"/>
        <v>467</v>
      </c>
    </row>
    <row r="49" spans="1:21" ht="15">
      <c r="A49" s="23" t="s">
        <v>338</v>
      </c>
      <c r="B49" s="8" t="s">
        <v>56</v>
      </c>
      <c r="C49" s="5">
        <v>0</v>
      </c>
      <c r="D49" s="5">
        <v>0</v>
      </c>
      <c r="E49" s="5">
        <v>7</v>
      </c>
      <c r="F49" s="5">
        <v>442</v>
      </c>
      <c r="G49" s="5">
        <v>2</v>
      </c>
      <c r="H49" s="5">
        <v>15</v>
      </c>
      <c r="I49" s="5">
        <v>0</v>
      </c>
      <c r="J49" s="5">
        <v>0</v>
      </c>
      <c r="K49" s="5">
        <v>0</v>
      </c>
      <c r="L49" s="5">
        <v>0</v>
      </c>
      <c r="M49" s="5">
        <v>4</v>
      </c>
      <c r="N49" s="5">
        <f t="shared" si="5"/>
        <v>20</v>
      </c>
      <c r="O49" s="5">
        <v>0</v>
      </c>
      <c r="P49" s="5">
        <v>0</v>
      </c>
      <c r="Q49" s="5"/>
      <c r="R49" s="5">
        <v>0</v>
      </c>
      <c r="S49" s="5">
        <f t="shared" si="6"/>
        <v>0</v>
      </c>
      <c r="T49" s="5">
        <f t="shared" si="7"/>
        <v>13</v>
      </c>
      <c r="U49" s="5">
        <f t="shared" si="8"/>
        <v>477</v>
      </c>
    </row>
    <row r="50" spans="1:21" ht="15">
      <c r="A50" s="23" t="s">
        <v>339</v>
      </c>
      <c r="B50" s="8" t="s">
        <v>57</v>
      </c>
      <c r="C50" s="5">
        <v>0</v>
      </c>
      <c r="D50" s="5">
        <v>0</v>
      </c>
      <c r="E50" s="5">
        <v>10</v>
      </c>
      <c r="F50" s="5">
        <v>915</v>
      </c>
      <c r="G50" s="5">
        <v>9</v>
      </c>
      <c r="H50" s="5">
        <v>108</v>
      </c>
      <c r="I50" s="5">
        <v>4</v>
      </c>
      <c r="J50" s="5">
        <v>94</v>
      </c>
      <c r="K50" s="5">
        <v>0</v>
      </c>
      <c r="L50" s="5">
        <v>0</v>
      </c>
      <c r="M50" s="5">
        <v>3</v>
      </c>
      <c r="N50" s="5">
        <f t="shared" si="5"/>
        <v>15</v>
      </c>
      <c r="O50" s="5">
        <v>0</v>
      </c>
      <c r="P50" s="5">
        <v>0</v>
      </c>
      <c r="Q50" s="5"/>
      <c r="R50" s="5">
        <v>7</v>
      </c>
      <c r="S50" s="5">
        <f t="shared" si="6"/>
        <v>35</v>
      </c>
      <c r="T50" s="5">
        <f t="shared" si="7"/>
        <v>33</v>
      </c>
      <c r="U50" s="5">
        <f t="shared" si="8"/>
        <v>1167</v>
      </c>
    </row>
    <row r="51" spans="1:21" ht="15">
      <c r="A51" s="23" t="s">
        <v>340</v>
      </c>
      <c r="B51" s="8" t="s">
        <v>58</v>
      </c>
      <c r="C51" s="5">
        <v>0</v>
      </c>
      <c r="D51" s="5">
        <v>0</v>
      </c>
      <c r="E51" s="5">
        <v>11</v>
      </c>
      <c r="F51" s="5">
        <v>1157</v>
      </c>
      <c r="G51" s="5">
        <v>11</v>
      </c>
      <c r="H51" s="5">
        <v>125</v>
      </c>
      <c r="I51" s="5">
        <v>8</v>
      </c>
      <c r="J51" s="5">
        <v>799</v>
      </c>
      <c r="K51" s="5">
        <v>0</v>
      </c>
      <c r="L51" s="5">
        <v>0</v>
      </c>
      <c r="M51" s="5">
        <v>9</v>
      </c>
      <c r="N51" s="5">
        <f t="shared" si="5"/>
        <v>45</v>
      </c>
      <c r="O51" s="5">
        <v>0</v>
      </c>
      <c r="P51" s="5">
        <v>0</v>
      </c>
      <c r="Q51" s="5"/>
      <c r="R51" s="5">
        <v>2</v>
      </c>
      <c r="S51" s="5">
        <f t="shared" si="6"/>
        <v>10</v>
      </c>
      <c r="T51" s="5">
        <f t="shared" si="7"/>
        <v>41</v>
      </c>
      <c r="U51" s="5">
        <f t="shared" si="8"/>
        <v>2136</v>
      </c>
    </row>
    <row r="52" spans="1:21" ht="30">
      <c r="A52" s="23" t="s">
        <v>341</v>
      </c>
      <c r="B52" s="8" t="s">
        <v>59</v>
      </c>
      <c r="C52" s="5">
        <v>0</v>
      </c>
      <c r="D52" s="5">
        <v>0</v>
      </c>
      <c r="E52" s="5">
        <v>10</v>
      </c>
      <c r="F52" s="5">
        <v>1083</v>
      </c>
      <c r="G52" s="5">
        <v>6</v>
      </c>
      <c r="H52" s="5">
        <v>57</v>
      </c>
      <c r="I52" s="5">
        <v>5</v>
      </c>
      <c r="J52" s="5">
        <v>376</v>
      </c>
      <c r="K52" s="5">
        <v>0</v>
      </c>
      <c r="L52" s="5">
        <v>0</v>
      </c>
      <c r="M52" s="5">
        <v>0</v>
      </c>
      <c r="N52" s="5">
        <f t="shared" si="5"/>
        <v>0</v>
      </c>
      <c r="O52" s="5">
        <v>0</v>
      </c>
      <c r="P52" s="5">
        <v>0</v>
      </c>
      <c r="Q52" s="5"/>
      <c r="R52" s="5">
        <v>6</v>
      </c>
      <c r="S52" s="5">
        <f t="shared" si="6"/>
        <v>30</v>
      </c>
      <c r="T52" s="5">
        <f t="shared" si="7"/>
        <v>27</v>
      </c>
      <c r="U52" s="5">
        <f t="shared" si="8"/>
        <v>1546</v>
      </c>
    </row>
    <row r="53" spans="1:21" ht="15">
      <c r="A53" s="23" t="s">
        <v>342</v>
      </c>
      <c r="B53" s="8" t="s">
        <v>60</v>
      </c>
      <c r="C53" s="5">
        <v>0</v>
      </c>
      <c r="D53" s="5">
        <v>0</v>
      </c>
      <c r="E53" s="5">
        <v>2</v>
      </c>
      <c r="F53" s="5">
        <v>180</v>
      </c>
      <c r="G53" s="5">
        <v>5</v>
      </c>
      <c r="H53" s="5">
        <v>58</v>
      </c>
      <c r="I53" s="5">
        <v>2</v>
      </c>
      <c r="J53" s="5">
        <v>184</v>
      </c>
      <c r="K53" s="5">
        <v>0</v>
      </c>
      <c r="L53" s="5">
        <v>0</v>
      </c>
      <c r="M53" s="5">
        <v>0</v>
      </c>
      <c r="N53" s="5">
        <f t="shared" si="5"/>
        <v>0</v>
      </c>
      <c r="O53" s="5">
        <v>0</v>
      </c>
      <c r="P53" s="5">
        <v>0</v>
      </c>
      <c r="Q53" s="5"/>
      <c r="R53" s="5">
        <v>9</v>
      </c>
      <c r="S53" s="5">
        <f t="shared" si="6"/>
        <v>45</v>
      </c>
      <c r="T53" s="5">
        <f t="shared" si="7"/>
        <v>18</v>
      </c>
      <c r="U53" s="5">
        <f t="shared" si="8"/>
        <v>467</v>
      </c>
    </row>
    <row r="54" spans="1:21" ht="15">
      <c r="A54" s="23" t="s">
        <v>343</v>
      </c>
      <c r="B54" s="8" t="s">
        <v>61</v>
      </c>
      <c r="C54" s="5">
        <v>0</v>
      </c>
      <c r="D54" s="5">
        <v>0</v>
      </c>
      <c r="E54" s="5">
        <v>4</v>
      </c>
      <c r="F54" s="5">
        <v>247</v>
      </c>
      <c r="G54" s="5">
        <v>0</v>
      </c>
      <c r="H54" s="5">
        <v>0</v>
      </c>
      <c r="I54" s="5">
        <v>3</v>
      </c>
      <c r="J54" s="5">
        <v>167</v>
      </c>
      <c r="K54" s="5">
        <v>0</v>
      </c>
      <c r="L54" s="5">
        <v>0</v>
      </c>
      <c r="M54" s="5">
        <v>0</v>
      </c>
      <c r="N54" s="5">
        <f t="shared" si="5"/>
        <v>0</v>
      </c>
      <c r="O54" s="5">
        <v>0</v>
      </c>
      <c r="P54" s="5">
        <v>0</v>
      </c>
      <c r="Q54" s="5"/>
      <c r="R54" s="5">
        <v>0</v>
      </c>
      <c r="S54" s="5">
        <f t="shared" si="6"/>
        <v>0</v>
      </c>
      <c r="T54" s="5">
        <f t="shared" si="7"/>
        <v>7</v>
      </c>
      <c r="U54" s="5">
        <f t="shared" si="8"/>
        <v>414</v>
      </c>
    </row>
    <row r="55" spans="1:21" ht="15">
      <c r="A55" s="23" t="s">
        <v>344</v>
      </c>
      <c r="B55" s="8" t="s">
        <v>62</v>
      </c>
      <c r="C55" s="5">
        <v>1</v>
      </c>
      <c r="D55" s="5">
        <v>20</v>
      </c>
      <c r="E55" s="5">
        <v>14</v>
      </c>
      <c r="F55" s="5">
        <v>896</v>
      </c>
      <c r="G55" s="5">
        <v>1</v>
      </c>
      <c r="H55" s="5">
        <v>12</v>
      </c>
      <c r="I55" s="5">
        <v>7</v>
      </c>
      <c r="J55" s="5">
        <v>429</v>
      </c>
      <c r="K55" s="5">
        <v>0</v>
      </c>
      <c r="L55" s="5">
        <v>0</v>
      </c>
      <c r="M55" s="5">
        <v>0</v>
      </c>
      <c r="N55" s="5">
        <f t="shared" si="5"/>
        <v>0</v>
      </c>
      <c r="O55" s="5">
        <v>0</v>
      </c>
      <c r="P55" s="5">
        <v>0</v>
      </c>
      <c r="Q55" s="5"/>
      <c r="R55" s="5">
        <v>4</v>
      </c>
      <c r="S55" s="5">
        <f t="shared" si="6"/>
        <v>20</v>
      </c>
      <c r="T55" s="5">
        <f t="shared" si="7"/>
        <v>27</v>
      </c>
      <c r="U55" s="5">
        <f t="shared" si="8"/>
        <v>1377</v>
      </c>
    </row>
    <row r="56" spans="1:21" ht="15">
      <c r="A56" s="23" t="s">
        <v>345</v>
      </c>
      <c r="B56" s="8" t="s">
        <v>63</v>
      </c>
      <c r="C56" s="5">
        <v>0</v>
      </c>
      <c r="D56" s="5">
        <v>0</v>
      </c>
      <c r="E56" s="5">
        <v>6</v>
      </c>
      <c r="F56" s="5">
        <v>459</v>
      </c>
      <c r="G56" s="5">
        <v>3</v>
      </c>
      <c r="H56" s="5">
        <v>36</v>
      </c>
      <c r="I56" s="5">
        <v>5</v>
      </c>
      <c r="J56" s="5">
        <v>380</v>
      </c>
      <c r="K56" s="5">
        <v>0</v>
      </c>
      <c r="L56" s="5">
        <v>0</v>
      </c>
      <c r="M56" s="5">
        <v>3</v>
      </c>
      <c r="N56" s="5">
        <f t="shared" si="5"/>
        <v>15</v>
      </c>
      <c r="O56" s="5">
        <v>0</v>
      </c>
      <c r="P56" s="5">
        <v>0</v>
      </c>
      <c r="Q56" s="5"/>
      <c r="R56" s="5">
        <v>0</v>
      </c>
      <c r="S56" s="5">
        <f t="shared" si="6"/>
        <v>0</v>
      </c>
      <c r="T56" s="5">
        <f t="shared" si="7"/>
        <v>17</v>
      </c>
      <c r="U56" s="5">
        <f t="shared" si="8"/>
        <v>890</v>
      </c>
    </row>
    <row r="57" spans="1:21" ht="15">
      <c r="A57" s="23" t="s">
        <v>346</v>
      </c>
      <c r="B57" s="8" t="s">
        <v>64</v>
      </c>
      <c r="C57" s="5">
        <v>0</v>
      </c>
      <c r="D57" s="5">
        <v>0</v>
      </c>
      <c r="E57" s="5">
        <v>1</v>
      </c>
      <c r="F57" s="5">
        <v>57</v>
      </c>
      <c r="G57" s="5">
        <v>3</v>
      </c>
      <c r="H57" s="5">
        <v>36</v>
      </c>
      <c r="I57" s="5">
        <v>1</v>
      </c>
      <c r="J57" s="5">
        <v>125</v>
      </c>
      <c r="K57" s="5">
        <v>0</v>
      </c>
      <c r="L57" s="5">
        <v>0</v>
      </c>
      <c r="M57" s="5">
        <v>2</v>
      </c>
      <c r="N57" s="5">
        <f t="shared" si="5"/>
        <v>10</v>
      </c>
      <c r="O57" s="5">
        <v>0</v>
      </c>
      <c r="P57" s="5">
        <v>0</v>
      </c>
      <c r="Q57" s="5"/>
      <c r="R57" s="5">
        <v>5</v>
      </c>
      <c r="S57" s="5">
        <f t="shared" si="6"/>
        <v>25</v>
      </c>
      <c r="T57" s="5">
        <f t="shared" si="7"/>
        <v>12</v>
      </c>
      <c r="U57" s="5">
        <f t="shared" si="8"/>
        <v>253</v>
      </c>
    </row>
    <row r="58" spans="1:21" ht="15">
      <c r="A58" s="23" t="s">
        <v>347</v>
      </c>
      <c r="B58" s="8" t="s">
        <v>65</v>
      </c>
      <c r="C58" s="5">
        <v>0</v>
      </c>
      <c r="D58" s="5">
        <v>0</v>
      </c>
      <c r="E58" s="5">
        <v>8</v>
      </c>
      <c r="F58" s="5">
        <v>461</v>
      </c>
      <c r="G58" s="5">
        <v>0</v>
      </c>
      <c r="H58" s="5">
        <v>0</v>
      </c>
      <c r="I58" s="5">
        <v>1</v>
      </c>
      <c r="J58" s="5">
        <v>40</v>
      </c>
      <c r="K58" s="5">
        <v>0</v>
      </c>
      <c r="L58" s="5">
        <v>0</v>
      </c>
      <c r="M58" s="5">
        <v>1</v>
      </c>
      <c r="N58" s="5">
        <f t="shared" si="5"/>
        <v>5</v>
      </c>
      <c r="O58" s="5">
        <v>0</v>
      </c>
      <c r="P58" s="5">
        <v>0</v>
      </c>
      <c r="Q58" s="5"/>
      <c r="R58" s="5">
        <v>8</v>
      </c>
      <c r="S58" s="5">
        <f t="shared" si="6"/>
        <v>40</v>
      </c>
      <c r="T58" s="5">
        <f t="shared" si="7"/>
        <v>18</v>
      </c>
      <c r="U58" s="5">
        <f t="shared" si="8"/>
        <v>546</v>
      </c>
    </row>
    <row r="59" spans="1:21" ht="15">
      <c r="A59" s="23" t="s">
        <v>348</v>
      </c>
      <c r="B59" s="8" t="s">
        <v>66</v>
      </c>
      <c r="C59" s="5">
        <v>0</v>
      </c>
      <c r="D59" s="5">
        <v>0</v>
      </c>
      <c r="E59" s="5">
        <v>2</v>
      </c>
      <c r="F59" s="5">
        <v>40</v>
      </c>
      <c r="G59" s="5">
        <v>1</v>
      </c>
      <c r="H59" s="5">
        <v>12</v>
      </c>
      <c r="I59" s="5">
        <v>0</v>
      </c>
      <c r="J59" s="5">
        <v>0</v>
      </c>
      <c r="K59" s="5">
        <v>0</v>
      </c>
      <c r="L59" s="5">
        <v>0</v>
      </c>
      <c r="M59" s="5">
        <v>5</v>
      </c>
      <c r="N59" s="5">
        <f t="shared" si="5"/>
        <v>25</v>
      </c>
      <c r="O59" s="5">
        <v>0</v>
      </c>
      <c r="P59" s="5">
        <v>0</v>
      </c>
      <c r="Q59" s="5"/>
      <c r="R59" s="5">
        <v>12</v>
      </c>
      <c r="S59" s="5">
        <f t="shared" si="6"/>
        <v>60</v>
      </c>
      <c r="T59" s="5">
        <f t="shared" si="7"/>
        <v>20</v>
      </c>
      <c r="U59" s="5">
        <f t="shared" si="8"/>
        <v>137</v>
      </c>
    </row>
    <row r="60" spans="1:21" ht="15">
      <c r="A60" s="23" t="s">
        <v>349</v>
      </c>
      <c r="B60" s="8" t="s">
        <v>67</v>
      </c>
      <c r="C60" s="5">
        <v>0</v>
      </c>
      <c r="D60" s="5">
        <v>0</v>
      </c>
      <c r="E60" s="5">
        <f>5+2</f>
        <v>7</v>
      </c>
      <c r="F60" s="5">
        <f>207+70</f>
        <v>277</v>
      </c>
      <c r="G60" s="5">
        <v>1</v>
      </c>
      <c r="H60" s="5">
        <v>12</v>
      </c>
      <c r="I60" s="5">
        <f>3+1</f>
        <v>4</v>
      </c>
      <c r="J60" s="5">
        <f>180+20</f>
        <v>200</v>
      </c>
      <c r="K60" s="5">
        <v>0</v>
      </c>
      <c r="L60" s="5">
        <v>0</v>
      </c>
      <c r="M60" s="5">
        <v>6</v>
      </c>
      <c r="N60" s="5">
        <f t="shared" si="5"/>
        <v>30</v>
      </c>
      <c r="O60" s="5">
        <v>0</v>
      </c>
      <c r="P60" s="5">
        <v>0</v>
      </c>
      <c r="Q60" s="5"/>
      <c r="R60" s="5">
        <v>23</v>
      </c>
      <c r="S60" s="5">
        <f t="shared" si="6"/>
        <v>115</v>
      </c>
      <c r="T60" s="5">
        <f t="shared" si="7"/>
        <v>41</v>
      </c>
      <c r="U60" s="5">
        <f t="shared" si="8"/>
        <v>634</v>
      </c>
    </row>
    <row r="61" spans="1:21" ht="30">
      <c r="A61" s="23" t="s">
        <v>350</v>
      </c>
      <c r="B61" s="8" t="s">
        <v>68</v>
      </c>
      <c r="C61" s="5">
        <v>0</v>
      </c>
      <c r="D61" s="5">
        <v>0</v>
      </c>
      <c r="E61" s="5">
        <v>27</v>
      </c>
      <c r="F61" s="5">
        <v>3272</v>
      </c>
      <c r="G61" s="5">
        <v>23</v>
      </c>
      <c r="H61" s="5">
        <v>233</v>
      </c>
      <c r="I61" s="5">
        <v>21</v>
      </c>
      <c r="J61" s="5">
        <v>2526</v>
      </c>
      <c r="K61" s="5">
        <v>1</v>
      </c>
      <c r="L61" s="5">
        <v>150</v>
      </c>
      <c r="M61" s="5">
        <v>46</v>
      </c>
      <c r="N61" s="5">
        <f t="shared" si="5"/>
        <v>230</v>
      </c>
      <c r="O61" s="5">
        <v>0</v>
      </c>
      <c r="P61" s="5">
        <v>0</v>
      </c>
      <c r="Q61" s="5"/>
      <c r="R61" s="5">
        <v>0</v>
      </c>
      <c r="S61" s="5">
        <f t="shared" si="6"/>
        <v>0</v>
      </c>
      <c r="T61" s="5">
        <f t="shared" si="7"/>
        <v>118</v>
      </c>
      <c r="U61" s="5">
        <f t="shared" si="8"/>
        <v>6411</v>
      </c>
    </row>
    <row r="62" spans="1:21" ht="15">
      <c r="A62" s="23" t="s">
        <v>351</v>
      </c>
      <c r="B62" s="8" t="s">
        <v>69</v>
      </c>
      <c r="C62" s="5">
        <v>0</v>
      </c>
      <c r="D62" s="5">
        <v>0</v>
      </c>
      <c r="E62" s="5">
        <v>36</v>
      </c>
      <c r="F62" s="5">
        <v>5275</v>
      </c>
      <c r="G62" s="5">
        <v>10</v>
      </c>
      <c r="H62" s="5">
        <v>117</v>
      </c>
      <c r="I62" s="5">
        <v>13</v>
      </c>
      <c r="J62" s="5">
        <v>859</v>
      </c>
      <c r="K62" s="5">
        <v>1</v>
      </c>
      <c r="L62" s="5">
        <v>50</v>
      </c>
      <c r="M62" s="5">
        <v>6</v>
      </c>
      <c r="N62" s="5">
        <f t="shared" si="5"/>
        <v>30</v>
      </c>
      <c r="O62" s="5">
        <v>0</v>
      </c>
      <c r="P62" s="5">
        <v>0</v>
      </c>
      <c r="Q62" s="5"/>
      <c r="R62" s="5">
        <v>7</v>
      </c>
      <c r="S62" s="5">
        <f t="shared" si="6"/>
        <v>35</v>
      </c>
      <c r="T62" s="5">
        <f t="shared" si="7"/>
        <v>73</v>
      </c>
      <c r="U62" s="5">
        <f t="shared" si="8"/>
        <v>6366</v>
      </c>
    </row>
    <row r="63" spans="1:21" ht="30">
      <c r="A63" s="23" t="s">
        <v>352</v>
      </c>
      <c r="B63" s="8" t="s">
        <v>70</v>
      </c>
      <c r="C63" s="5">
        <v>0</v>
      </c>
      <c r="D63" s="5">
        <v>0</v>
      </c>
      <c r="E63" s="5">
        <v>12</v>
      </c>
      <c r="F63" s="5">
        <v>834</v>
      </c>
      <c r="G63" s="5">
        <v>5</v>
      </c>
      <c r="H63" s="5">
        <v>39</v>
      </c>
      <c r="I63" s="5">
        <v>5</v>
      </c>
      <c r="J63" s="5">
        <v>379</v>
      </c>
      <c r="K63" s="5">
        <v>1</v>
      </c>
      <c r="L63" s="5">
        <v>30</v>
      </c>
      <c r="M63" s="5">
        <v>1</v>
      </c>
      <c r="N63" s="5">
        <f t="shared" si="5"/>
        <v>5</v>
      </c>
      <c r="O63" s="5">
        <v>0</v>
      </c>
      <c r="P63" s="5">
        <v>0</v>
      </c>
      <c r="Q63" s="5"/>
      <c r="R63" s="5">
        <v>23</v>
      </c>
      <c r="S63" s="5">
        <f t="shared" si="6"/>
        <v>115</v>
      </c>
      <c r="T63" s="5">
        <f t="shared" si="7"/>
        <v>47</v>
      </c>
      <c r="U63" s="5">
        <f t="shared" si="8"/>
        <v>1402</v>
      </c>
    </row>
    <row r="64" spans="1:21" ht="15">
      <c r="A64" s="23" t="s">
        <v>353</v>
      </c>
      <c r="B64" s="8" t="s">
        <v>71</v>
      </c>
      <c r="C64" s="5">
        <v>2</v>
      </c>
      <c r="D64" s="5">
        <v>174</v>
      </c>
      <c r="E64" s="5">
        <v>94</v>
      </c>
      <c r="F64" s="5">
        <v>12298</v>
      </c>
      <c r="G64" s="5">
        <v>80</v>
      </c>
      <c r="H64" s="5">
        <v>904</v>
      </c>
      <c r="I64" s="5">
        <v>58</v>
      </c>
      <c r="J64" s="5">
        <v>5448</v>
      </c>
      <c r="K64" s="5">
        <v>0</v>
      </c>
      <c r="L64" s="5">
        <v>0</v>
      </c>
      <c r="M64" s="5">
        <v>41</v>
      </c>
      <c r="N64" s="5">
        <f t="shared" si="5"/>
        <v>205</v>
      </c>
      <c r="O64" s="5">
        <v>0</v>
      </c>
      <c r="P64" s="5">
        <v>0</v>
      </c>
      <c r="Q64" s="5"/>
      <c r="R64" s="5">
        <v>8</v>
      </c>
      <c r="S64" s="5">
        <f t="shared" si="6"/>
        <v>40</v>
      </c>
      <c r="T64" s="5">
        <f t="shared" si="7"/>
        <v>283</v>
      </c>
      <c r="U64" s="5">
        <f t="shared" si="8"/>
        <v>19069</v>
      </c>
    </row>
    <row r="65" spans="1:21" ht="15">
      <c r="A65" s="23" t="s">
        <v>354</v>
      </c>
      <c r="B65" s="8" t="s">
        <v>72</v>
      </c>
      <c r="C65" s="5">
        <v>0</v>
      </c>
      <c r="D65" s="5">
        <v>0</v>
      </c>
      <c r="E65" s="5">
        <v>8</v>
      </c>
      <c r="F65" s="5">
        <v>589</v>
      </c>
      <c r="G65" s="5">
        <v>2</v>
      </c>
      <c r="H65" s="5">
        <v>24</v>
      </c>
      <c r="I65" s="5">
        <v>6</v>
      </c>
      <c r="J65" s="5">
        <v>640</v>
      </c>
      <c r="K65" s="5">
        <v>0</v>
      </c>
      <c r="L65" s="5">
        <v>0</v>
      </c>
      <c r="M65" s="5">
        <v>1</v>
      </c>
      <c r="N65" s="5">
        <f t="shared" si="5"/>
        <v>5</v>
      </c>
      <c r="O65" s="5">
        <v>0</v>
      </c>
      <c r="P65" s="5">
        <v>0</v>
      </c>
      <c r="Q65" s="5"/>
      <c r="R65" s="5">
        <v>7</v>
      </c>
      <c r="S65" s="5">
        <f t="shared" si="6"/>
        <v>35</v>
      </c>
      <c r="T65" s="5">
        <f t="shared" si="7"/>
        <v>24</v>
      </c>
      <c r="U65" s="5">
        <f t="shared" si="8"/>
        <v>1293</v>
      </c>
    </row>
    <row r="66" spans="1:21" ht="30">
      <c r="A66" s="23" t="s">
        <v>355</v>
      </c>
      <c r="B66" s="8" t="s">
        <v>73</v>
      </c>
      <c r="C66" s="5">
        <v>0</v>
      </c>
      <c r="D66" s="5">
        <v>0</v>
      </c>
      <c r="E66" s="5">
        <v>8</v>
      </c>
      <c r="F66" s="5">
        <v>668</v>
      </c>
      <c r="G66" s="5">
        <v>7</v>
      </c>
      <c r="H66" s="5">
        <v>76</v>
      </c>
      <c r="I66" s="5">
        <v>6</v>
      </c>
      <c r="J66" s="5">
        <v>357</v>
      </c>
      <c r="K66" s="5">
        <v>0</v>
      </c>
      <c r="L66" s="5">
        <v>0</v>
      </c>
      <c r="M66" s="5">
        <v>1</v>
      </c>
      <c r="N66" s="5">
        <f t="shared" si="5"/>
        <v>5</v>
      </c>
      <c r="O66" s="5">
        <v>0</v>
      </c>
      <c r="P66" s="5">
        <v>0</v>
      </c>
      <c r="Q66" s="5"/>
      <c r="R66" s="5">
        <v>15</v>
      </c>
      <c r="S66" s="5">
        <f t="shared" si="6"/>
        <v>75</v>
      </c>
      <c r="T66" s="5">
        <f t="shared" si="7"/>
        <v>37</v>
      </c>
      <c r="U66" s="5">
        <f t="shared" si="8"/>
        <v>1181</v>
      </c>
    </row>
    <row r="67" spans="1:21" ht="15">
      <c r="A67" s="23" t="s">
        <v>356</v>
      </c>
      <c r="B67" s="8" t="s">
        <v>74</v>
      </c>
      <c r="C67" s="5">
        <v>0</v>
      </c>
      <c r="D67" s="5">
        <v>0</v>
      </c>
      <c r="E67" s="5">
        <v>13</v>
      </c>
      <c r="F67" s="5">
        <v>971</v>
      </c>
      <c r="G67" s="5">
        <v>3</v>
      </c>
      <c r="H67" s="5">
        <v>34</v>
      </c>
      <c r="I67" s="5">
        <v>6</v>
      </c>
      <c r="J67" s="5">
        <v>325</v>
      </c>
      <c r="K67" s="5">
        <v>0</v>
      </c>
      <c r="L67" s="5">
        <v>0</v>
      </c>
      <c r="M67" s="5">
        <v>0</v>
      </c>
      <c r="N67" s="5">
        <f t="shared" si="5"/>
        <v>0</v>
      </c>
      <c r="O67" s="5">
        <v>0</v>
      </c>
      <c r="P67" s="5">
        <v>0</v>
      </c>
      <c r="Q67" s="5"/>
      <c r="R67" s="5">
        <v>6</v>
      </c>
      <c r="S67" s="5">
        <f t="shared" si="6"/>
        <v>30</v>
      </c>
      <c r="T67" s="5">
        <f t="shared" si="7"/>
        <v>28</v>
      </c>
      <c r="U67" s="5">
        <f t="shared" si="8"/>
        <v>1360</v>
      </c>
    </row>
    <row r="68" spans="1:21" ht="15">
      <c r="A68" s="23" t="s">
        <v>357</v>
      </c>
      <c r="B68" s="8" t="s">
        <v>75</v>
      </c>
      <c r="C68" s="5">
        <v>0</v>
      </c>
      <c r="D68" s="5">
        <v>0</v>
      </c>
      <c r="E68" s="5">
        <v>16</v>
      </c>
      <c r="F68" s="5">
        <v>2103</v>
      </c>
      <c r="G68" s="5">
        <v>3</v>
      </c>
      <c r="H68" s="5">
        <v>36</v>
      </c>
      <c r="I68" s="5">
        <v>2</v>
      </c>
      <c r="J68" s="5">
        <v>85</v>
      </c>
      <c r="K68" s="5">
        <v>0</v>
      </c>
      <c r="L68" s="5">
        <v>0</v>
      </c>
      <c r="M68" s="5">
        <v>15</v>
      </c>
      <c r="N68" s="5">
        <f aca="true" t="shared" si="9" ref="N68:N99">M68*5</f>
        <v>75</v>
      </c>
      <c r="O68" s="5">
        <v>0</v>
      </c>
      <c r="P68" s="5">
        <v>0</v>
      </c>
      <c r="Q68" s="5"/>
      <c r="R68" s="5">
        <v>8</v>
      </c>
      <c r="S68" s="5">
        <f aca="true" t="shared" si="10" ref="S68:S99">5*R68</f>
        <v>40</v>
      </c>
      <c r="T68" s="5">
        <f aca="true" t="shared" si="11" ref="T68:T99">C68+E68+G68+I68+K68+M68+O68+R68</f>
        <v>44</v>
      </c>
      <c r="U68" s="5">
        <f aca="true" t="shared" si="12" ref="U68:U99">D68+F68+H68+J68+L68+N68+P68+S68</f>
        <v>2339</v>
      </c>
    </row>
    <row r="69" spans="1:21" ht="30">
      <c r="A69" s="23" t="s">
        <v>358</v>
      </c>
      <c r="B69" s="8" t="s">
        <v>76</v>
      </c>
      <c r="C69" s="5">
        <v>0</v>
      </c>
      <c r="D69" s="5">
        <v>0</v>
      </c>
      <c r="E69" s="5">
        <v>1</v>
      </c>
      <c r="F69" s="5">
        <v>120</v>
      </c>
      <c r="G69" s="5">
        <v>0</v>
      </c>
      <c r="H69" s="5">
        <v>0</v>
      </c>
      <c r="I69" s="5">
        <v>0</v>
      </c>
      <c r="J69" s="5">
        <v>0</v>
      </c>
      <c r="K69" s="5">
        <v>0</v>
      </c>
      <c r="L69" s="5">
        <v>0</v>
      </c>
      <c r="M69" s="5">
        <v>1</v>
      </c>
      <c r="N69" s="5">
        <f t="shared" si="9"/>
        <v>5</v>
      </c>
      <c r="O69" s="5">
        <v>0</v>
      </c>
      <c r="P69" s="5">
        <v>0</v>
      </c>
      <c r="Q69" s="5"/>
      <c r="R69" s="5">
        <v>0</v>
      </c>
      <c r="S69" s="5">
        <f t="shared" si="10"/>
        <v>0</v>
      </c>
      <c r="T69" s="5">
        <f t="shared" si="11"/>
        <v>2</v>
      </c>
      <c r="U69" s="5">
        <f t="shared" si="12"/>
        <v>125</v>
      </c>
    </row>
    <row r="70" spans="1:21" ht="15">
      <c r="A70" s="23" t="s">
        <v>359</v>
      </c>
      <c r="B70" s="8" t="s">
        <v>77</v>
      </c>
      <c r="C70" s="5">
        <v>0</v>
      </c>
      <c r="D70" s="5">
        <v>0</v>
      </c>
      <c r="E70" s="5">
        <v>6</v>
      </c>
      <c r="F70" s="5">
        <v>604</v>
      </c>
      <c r="G70" s="5">
        <v>4</v>
      </c>
      <c r="H70" s="5">
        <v>48</v>
      </c>
      <c r="I70" s="5">
        <v>5</v>
      </c>
      <c r="J70" s="5">
        <v>160</v>
      </c>
      <c r="K70" s="5">
        <v>0</v>
      </c>
      <c r="L70" s="5">
        <v>0</v>
      </c>
      <c r="M70" s="5">
        <v>2</v>
      </c>
      <c r="N70" s="5">
        <f t="shared" si="9"/>
        <v>10</v>
      </c>
      <c r="O70" s="5">
        <v>0</v>
      </c>
      <c r="P70" s="5">
        <v>0</v>
      </c>
      <c r="Q70" s="5"/>
      <c r="R70" s="5">
        <v>8</v>
      </c>
      <c r="S70" s="5">
        <f t="shared" si="10"/>
        <v>40</v>
      </c>
      <c r="T70" s="5">
        <f t="shared" si="11"/>
        <v>25</v>
      </c>
      <c r="U70" s="5">
        <f t="shared" si="12"/>
        <v>862</v>
      </c>
    </row>
    <row r="71" spans="1:21" ht="15">
      <c r="A71" s="23" t="s">
        <v>360</v>
      </c>
      <c r="B71" s="8" t="s">
        <v>78</v>
      </c>
      <c r="C71" s="5">
        <v>0</v>
      </c>
      <c r="D71" s="5">
        <v>0</v>
      </c>
      <c r="E71" s="5">
        <v>5</v>
      </c>
      <c r="F71" s="5">
        <v>288</v>
      </c>
      <c r="G71" s="5">
        <v>3</v>
      </c>
      <c r="H71" s="5">
        <v>36</v>
      </c>
      <c r="I71" s="5">
        <v>2</v>
      </c>
      <c r="J71" s="5">
        <v>48</v>
      </c>
      <c r="K71" s="5">
        <v>1</v>
      </c>
      <c r="L71" s="5">
        <v>75</v>
      </c>
      <c r="M71" s="5">
        <v>0</v>
      </c>
      <c r="N71" s="5">
        <f t="shared" si="9"/>
        <v>0</v>
      </c>
      <c r="O71" s="5">
        <v>0</v>
      </c>
      <c r="P71" s="5">
        <v>0</v>
      </c>
      <c r="Q71" s="5"/>
      <c r="R71" s="5">
        <v>0</v>
      </c>
      <c r="S71" s="5">
        <f t="shared" si="10"/>
        <v>0</v>
      </c>
      <c r="T71" s="5">
        <f t="shared" si="11"/>
        <v>11</v>
      </c>
      <c r="U71" s="5">
        <f t="shared" si="12"/>
        <v>447</v>
      </c>
    </row>
    <row r="72" spans="1:21" ht="15">
      <c r="A72" s="23" t="s">
        <v>361</v>
      </c>
      <c r="B72" s="8" t="s">
        <v>79</v>
      </c>
      <c r="C72" s="5">
        <v>0</v>
      </c>
      <c r="D72" s="5">
        <v>0</v>
      </c>
      <c r="E72" s="5">
        <v>6</v>
      </c>
      <c r="F72" s="5">
        <v>267</v>
      </c>
      <c r="G72" s="5">
        <v>1</v>
      </c>
      <c r="H72" s="5">
        <v>12</v>
      </c>
      <c r="I72" s="5">
        <v>1</v>
      </c>
      <c r="J72" s="5">
        <v>20</v>
      </c>
      <c r="K72" s="5">
        <v>0</v>
      </c>
      <c r="L72" s="5">
        <v>0</v>
      </c>
      <c r="M72" s="5">
        <v>0</v>
      </c>
      <c r="N72" s="5">
        <f t="shared" si="9"/>
        <v>0</v>
      </c>
      <c r="O72" s="5">
        <v>0</v>
      </c>
      <c r="P72" s="5">
        <v>0</v>
      </c>
      <c r="Q72" s="5"/>
      <c r="R72" s="5">
        <v>5</v>
      </c>
      <c r="S72" s="5">
        <f t="shared" si="10"/>
        <v>25</v>
      </c>
      <c r="T72" s="5">
        <f t="shared" si="11"/>
        <v>13</v>
      </c>
      <c r="U72" s="5">
        <f t="shared" si="12"/>
        <v>324</v>
      </c>
    </row>
    <row r="73" spans="1:21" ht="15">
      <c r="A73" s="23" t="s">
        <v>362</v>
      </c>
      <c r="B73" s="8" t="s">
        <v>80</v>
      </c>
      <c r="C73" s="5">
        <v>0</v>
      </c>
      <c r="D73" s="5">
        <v>0</v>
      </c>
      <c r="E73" s="5">
        <v>10</v>
      </c>
      <c r="F73" s="5">
        <v>263</v>
      </c>
      <c r="G73" s="5">
        <v>0</v>
      </c>
      <c r="H73" s="5">
        <v>0</v>
      </c>
      <c r="I73" s="5">
        <v>0</v>
      </c>
      <c r="J73" s="5">
        <v>0</v>
      </c>
      <c r="K73" s="5">
        <v>0</v>
      </c>
      <c r="L73" s="5">
        <v>0</v>
      </c>
      <c r="M73" s="5">
        <v>0</v>
      </c>
      <c r="N73" s="5">
        <f t="shared" si="9"/>
        <v>0</v>
      </c>
      <c r="O73" s="5">
        <v>0</v>
      </c>
      <c r="P73" s="5">
        <v>0</v>
      </c>
      <c r="Q73" s="5"/>
      <c r="R73" s="5">
        <v>16</v>
      </c>
      <c r="S73" s="5">
        <f t="shared" si="10"/>
        <v>80</v>
      </c>
      <c r="T73" s="5">
        <f t="shared" si="11"/>
        <v>26</v>
      </c>
      <c r="U73" s="5">
        <f t="shared" si="12"/>
        <v>343</v>
      </c>
    </row>
    <row r="74" spans="1:21" ht="30">
      <c r="A74" s="23" t="s">
        <v>363</v>
      </c>
      <c r="B74" s="8" t="s">
        <v>81</v>
      </c>
      <c r="C74" s="5">
        <v>0</v>
      </c>
      <c r="D74" s="5">
        <v>0</v>
      </c>
      <c r="E74" s="5">
        <v>5</v>
      </c>
      <c r="F74" s="5">
        <v>301</v>
      </c>
      <c r="G74" s="5">
        <v>1</v>
      </c>
      <c r="H74" s="5">
        <v>12</v>
      </c>
      <c r="I74" s="5">
        <v>0</v>
      </c>
      <c r="J74" s="5">
        <v>0</v>
      </c>
      <c r="K74" s="5">
        <v>1</v>
      </c>
      <c r="L74" s="5">
        <v>100</v>
      </c>
      <c r="M74" s="5">
        <v>0</v>
      </c>
      <c r="N74" s="5">
        <f t="shared" si="9"/>
        <v>0</v>
      </c>
      <c r="O74" s="5">
        <v>0</v>
      </c>
      <c r="P74" s="5">
        <v>0</v>
      </c>
      <c r="Q74" s="5"/>
      <c r="R74" s="5">
        <v>2</v>
      </c>
      <c r="S74" s="5">
        <f t="shared" si="10"/>
        <v>10</v>
      </c>
      <c r="T74" s="5">
        <f t="shared" si="11"/>
        <v>9</v>
      </c>
      <c r="U74" s="5">
        <f t="shared" si="12"/>
        <v>423</v>
      </c>
    </row>
    <row r="75" spans="1:21" ht="15">
      <c r="A75" s="23" t="s">
        <v>364</v>
      </c>
      <c r="B75" s="8" t="s">
        <v>82</v>
      </c>
      <c r="C75" s="5">
        <v>0</v>
      </c>
      <c r="D75" s="5">
        <v>0</v>
      </c>
      <c r="E75" s="5">
        <v>122</v>
      </c>
      <c r="F75" s="5">
        <v>15238</v>
      </c>
      <c r="G75" s="5">
        <v>136</v>
      </c>
      <c r="H75" s="5">
        <v>1544</v>
      </c>
      <c r="I75" s="5">
        <v>30</v>
      </c>
      <c r="J75" s="5">
        <v>2676</v>
      </c>
      <c r="K75" s="5">
        <v>11</v>
      </c>
      <c r="L75" s="5">
        <v>939</v>
      </c>
      <c r="M75" s="5">
        <v>126</v>
      </c>
      <c r="N75" s="5">
        <f t="shared" si="9"/>
        <v>630</v>
      </c>
      <c r="O75" s="5">
        <v>0</v>
      </c>
      <c r="P75" s="5">
        <v>0</v>
      </c>
      <c r="Q75" s="5"/>
      <c r="R75" s="5">
        <v>0</v>
      </c>
      <c r="S75" s="5">
        <f t="shared" si="10"/>
        <v>0</v>
      </c>
      <c r="T75" s="5">
        <f t="shared" si="11"/>
        <v>425</v>
      </c>
      <c r="U75" s="5">
        <f t="shared" si="12"/>
        <v>21027</v>
      </c>
    </row>
    <row r="76" spans="1:21" ht="15">
      <c r="A76" s="23" t="s">
        <v>365</v>
      </c>
      <c r="B76" s="8" t="s">
        <v>83</v>
      </c>
      <c r="C76" s="5">
        <v>0</v>
      </c>
      <c r="D76" s="5">
        <v>0</v>
      </c>
      <c r="E76" s="5">
        <v>4</v>
      </c>
      <c r="F76" s="5">
        <v>110</v>
      </c>
      <c r="G76" s="5">
        <v>10</v>
      </c>
      <c r="H76" s="5">
        <v>110</v>
      </c>
      <c r="I76" s="5">
        <v>1</v>
      </c>
      <c r="J76" s="5">
        <v>10</v>
      </c>
      <c r="K76" s="5">
        <v>0</v>
      </c>
      <c r="L76" s="5">
        <v>0</v>
      </c>
      <c r="M76" s="5">
        <v>10</v>
      </c>
      <c r="N76" s="5">
        <f t="shared" si="9"/>
        <v>50</v>
      </c>
      <c r="O76" s="5">
        <v>0</v>
      </c>
      <c r="P76" s="5">
        <v>0</v>
      </c>
      <c r="Q76" s="5"/>
      <c r="R76" s="5">
        <v>7</v>
      </c>
      <c r="S76" s="5">
        <f t="shared" si="10"/>
        <v>35</v>
      </c>
      <c r="T76" s="5">
        <f t="shared" si="11"/>
        <v>32</v>
      </c>
      <c r="U76" s="5">
        <f t="shared" si="12"/>
        <v>315</v>
      </c>
    </row>
    <row r="77" spans="1:21" ht="15">
      <c r="A77" s="23" t="s">
        <v>366</v>
      </c>
      <c r="B77" s="8" t="s">
        <v>84</v>
      </c>
      <c r="C77" s="5">
        <v>0</v>
      </c>
      <c r="D77" s="5">
        <v>0</v>
      </c>
      <c r="E77" s="5">
        <v>1</v>
      </c>
      <c r="F77" s="5">
        <v>40</v>
      </c>
      <c r="G77" s="5">
        <v>1</v>
      </c>
      <c r="H77" s="5">
        <v>12</v>
      </c>
      <c r="I77" s="5">
        <v>1</v>
      </c>
      <c r="J77" s="5">
        <v>17</v>
      </c>
      <c r="K77" s="5">
        <v>0</v>
      </c>
      <c r="L77" s="5">
        <v>0</v>
      </c>
      <c r="M77" s="5">
        <v>2</v>
      </c>
      <c r="N77" s="5">
        <f t="shared" si="9"/>
        <v>10</v>
      </c>
      <c r="O77" s="5">
        <v>0</v>
      </c>
      <c r="P77" s="5">
        <v>0</v>
      </c>
      <c r="Q77" s="5"/>
      <c r="R77" s="5">
        <v>0</v>
      </c>
      <c r="S77" s="5">
        <f t="shared" si="10"/>
        <v>0</v>
      </c>
      <c r="T77" s="5">
        <f t="shared" si="11"/>
        <v>5</v>
      </c>
      <c r="U77" s="5">
        <f t="shared" si="12"/>
        <v>79</v>
      </c>
    </row>
    <row r="78" spans="1:21" ht="30">
      <c r="A78" s="23" t="s">
        <v>367</v>
      </c>
      <c r="B78" s="8" t="s">
        <v>85</v>
      </c>
      <c r="C78" s="5">
        <v>0</v>
      </c>
      <c r="D78" s="5">
        <v>0</v>
      </c>
      <c r="E78" s="5">
        <v>27</v>
      </c>
      <c r="F78" s="5">
        <v>2246</v>
      </c>
      <c r="G78" s="5">
        <v>8</v>
      </c>
      <c r="H78" s="5">
        <v>94</v>
      </c>
      <c r="I78" s="5">
        <v>23</v>
      </c>
      <c r="J78" s="5">
        <v>2280</v>
      </c>
      <c r="K78" s="5">
        <v>1</v>
      </c>
      <c r="L78" s="5">
        <v>140</v>
      </c>
      <c r="M78" s="5">
        <v>9</v>
      </c>
      <c r="N78" s="5">
        <f t="shared" si="9"/>
        <v>45</v>
      </c>
      <c r="O78" s="5">
        <v>0</v>
      </c>
      <c r="P78" s="5">
        <v>0</v>
      </c>
      <c r="Q78" s="5"/>
      <c r="R78" s="5">
        <v>0</v>
      </c>
      <c r="S78" s="5">
        <f t="shared" si="10"/>
        <v>0</v>
      </c>
      <c r="T78" s="5">
        <f t="shared" si="11"/>
        <v>68</v>
      </c>
      <c r="U78" s="5">
        <f t="shared" si="12"/>
        <v>4805</v>
      </c>
    </row>
    <row r="79" spans="1:21" ht="15">
      <c r="A79" s="23" t="s">
        <v>368</v>
      </c>
      <c r="B79" s="8" t="s">
        <v>86</v>
      </c>
      <c r="C79" s="5">
        <v>0</v>
      </c>
      <c r="D79" s="5">
        <v>0</v>
      </c>
      <c r="E79" s="5">
        <v>5</v>
      </c>
      <c r="F79" s="5">
        <v>335</v>
      </c>
      <c r="G79" s="5">
        <v>2</v>
      </c>
      <c r="H79" s="5">
        <v>24</v>
      </c>
      <c r="I79" s="5">
        <v>0</v>
      </c>
      <c r="J79" s="5">
        <v>0</v>
      </c>
      <c r="K79" s="5">
        <v>0</v>
      </c>
      <c r="L79" s="5">
        <v>0</v>
      </c>
      <c r="M79" s="5">
        <v>2</v>
      </c>
      <c r="N79" s="5">
        <f t="shared" si="9"/>
        <v>10</v>
      </c>
      <c r="O79" s="5">
        <v>0</v>
      </c>
      <c r="P79" s="5">
        <v>0</v>
      </c>
      <c r="Q79" s="5"/>
      <c r="R79" s="5">
        <v>3</v>
      </c>
      <c r="S79" s="5">
        <f t="shared" si="10"/>
        <v>15</v>
      </c>
      <c r="T79" s="5">
        <f t="shared" si="11"/>
        <v>12</v>
      </c>
      <c r="U79" s="5">
        <f t="shared" si="12"/>
        <v>384</v>
      </c>
    </row>
    <row r="80" spans="1:21" ht="30">
      <c r="A80" s="23" t="s">
        <v>369</v>
      </c>
      <c r="B80" s="8" t="s">
        <v>87</v>
      </c>
      <c r="C80" s="5">
        <v>0</v>
      </c>
      <c r="D80" s="5">
        <v>0</v>
      </c>
      <c r="E80" s="5">
        <v>16</v>
      </c>
      <c r="F80" s="5">
        <v>1819</v>
      </c>
      <c r="G80" s="5">
        <v>5</v>
      </c>
      <c r="H80" s="5">
        <v>44</v>
      </c>
      <c r="I80" s="5">
        <v>2</v>
      </c>
      <c r="J80" s="5">
        <v>304</v>
      </c>
      <c r="K80" s="5">
        <v>0</v>
      </c>
      <c r="L80" s="5">
        <v>0</v>
      </c>
      <c r="M80" s="5">
        <v>1</v>
      </c>
      <c r="N80" s="5">
        <f t="shared" si="9"/>
        <v>5</v>
      </c>
      <c r="O80" s="5">
        <v>0</v>
      </c>
      <c r="P80" s="5">
        <v>0</v>
      </c>
      <c r="Q80" s="5"/>
      <c r="R80" s="5">
        <v>0</v>
      </c>
      <c r="S80" s="5">
        <f t="shared" si="10"/>
        <v>0</v>
      </c>
      <c r="T80" s="5">
        <f t="shared" si="11"/>
        <v>24</v>
      </c>
      <c r="U80" s="5">
        <f t="shared" si="12"/>
        <v>2172</v>
      </c>
    </row>
    <row r="81" spans="1:21" ht="30">
      <c r="A81" s="23" t="s">
        <v>370</v>
      </c>
      <c r="B81" s="8" t="s">
        <v>88</v>
      </c>
      <c r="C81" s="5">
        <v>0</v>
      </c>
      <c r="D81" s="5">
        <v>0</v>
      </c>
      <c r="E81" s="5">
        <v>8</v>
      </c>
      <c r="F81" s="5">
        <v>1281</v>
      </c>
      <c r="G81" s="5">
        <v>6</v>
      </c>
      <c r="H81" s="5">
        <v>60</v>
      </c>
      <c r="I81" s="5">
        <v>1</v>
      </c>
      <c r="J81" s="5">
        <v>57</v>
      </c>
      <c r="K81" s="5">
        <v>0</v>
      </c>
      <c r="L81" s="5">
        <v>0</v>
      </c>
      <c r="M81" s="5">
        <v>0</v>
      </c>
      <c r="N81" s="5">
        <f t="shared" si="9"/>
        <v>0</v>
      </c>
      <c r="O81" s="5">
        <v>0</v>
      </c>
      <c r="P81" s="5">
        <v>0</v>
      </c>
      <c r="Q81" s="5"/>
      <c r="R81" s="5">
        <v>1</v>
      </c>
      <c r="S81" s="5">
        <f t="shared" si="10"/>
        <v>5</v>
      </c>
      <c r="T81" s="5">
        <f t="shared" si="11"/>
        <v>16</v>
      </c>
      <c r="U81" s="5">
        <f t="shared" si="12"/>
        <v>1403</v>
      </c>
    </row>
    <row r="82" spans="1:21" ht="30">
      <c r="A82" s="23" t="s">
        <v>371</v>
      </c>
      <c r="B82" s="8" t="s">
        <v>89</v>
      </c>
      <c r="C82" s="5">
        <v>0</v>
      </c>
      <c r="D82" s="5">
        <v>0</v>
      </c>
      <c r="E82" s="5">
        <v>14</v>
      </c>
      <c r="F82" s="5">
        <v>1112</v>
      </c>
      <c r="G82" s="5">
        <v>7</v>
      </c>
      <c r="H82" s="5">
        <v>80</v>
      </c>
      <c r="I82" s="5">
        <v>2</v>
      </c>
      <c r="J82" s="5">
        <v>170</v>
      </c>
      <c r="K82" s="5">
        <v>0</v>
      </c>
      <c r="L82" s="5">
        <v>0</v>
      </c>
      <c r="M82" s="5">
        <v>2</v>
      </c>
      <c r="N82" s="5">
        <f t="shared" si="9"/>
        <v>10</v>
      </c>
      <c r="O82" s="5">
        <v>0</v>
      </c>
      <c r="P82" s="5">
        <v>0</v>
      </c>
      <c r="Q82" s="5"/>
      <c r="R82" s="5">
        <v>0</v>
      </c>
      <c r="S82" s="5">
        <f t="shared" si="10"/>
        <v>0</v>
      </c>
      <c r="T82" s="5">
        <f t="shared" si="11"/>
        <v>25</v>
      </c>
      <c r="U82" s="5">
        <f t="shared" si="12"/>
        <v>1372</v>
      </c>
    </row>
    <row r="83" spans="1:21" ht="15">
      <c r="A83" s="23" t="s">
        <v>372</v>
      </c>
      <c r="B83" s="8" t="s">
        <v>90</v>
      </c>
      <c r="C83" s="5">
        <v>0</v>
      </c>
      <c r="D83" s="5">
        <v>0</v>
      </c>
      <c r="E83" s="5">
        <v>3</v>
      </c>
      <c r="F83" s="5">
        <v>56</v>
      </c>
      <c r="G83" s="5">
        <v>1</v>
      </c>
      <c r="H83" s="5">
        <v>12</v>
      </c>
      <c r="I83" s="5">
        <v>1</v>
      </c>
      <c r="J83" s="5">
        <v>21</v>
      </c>
      <c r="K83" s="5">
        <v>0</v>
      </c>
      <c r="L83" s="5">
        <v>0</v>
      </c>
      <c r="M83" s="5">
        <v>0</v>
      </c>
      <c r="N83" s="5">
        <f t="shared" si="9"/>
        <v>0</v>
      </c>
      <c r="O83" s="5">
        <v>0</v>
      </c>
      <c r="P83" s="5">
        <v>0</v>
      </c>
      <c r="Q83" s="5"/>
      <c r="R83" s="5">
        <v>3</v>
      </c>
      <c r="S83" s="5">
        <f t="shared" si="10"/>
        <v>15</v>
      </c>
      <c r="T83" s="5">
        <f t="shared" si="11"/>
        <v>8</v>
      </c>
      <c r="U83" s="5">
        <f t="shared" si="12"/>
        <v>104</v>
      </c>
    </row>
    <row r="84" spans="1:21" ht="15">
      <c r="A84" s="23" t="s">
        <v>373</v>
      </c>
      <c r="B84" s="8" t="s">
        <v>91</v>
      </c>
      <c r="C84" s="5">
        <v>0</v>
      </c>
      <c r="D84" s="5">
        <v>0</v>
      </c>
      <c r="E84" s="5">
        <v>5</v>
      </c>
      <c r="F84" s="5">
        <v>355</v>
      </c>
      <c r="G84" s="5">
        <v>4</v>
      </c>
      <c r="H84" s="5">
        <v>48</v>
      </c>
      <c r="I84" s="5">
        <v>6</v>
      </c>
      <c r="J84" s="5">
        <v>317</v>
      </c>
      <c r="K84" s="5">
        <v>0</v>
      </c>
      <c r="L84" s="5">
        <v>0</v>
      </c>
      <c r="M84" s="5">
        <v>0</v>
      </c>
      <c r="N84" s="5">
        <f t="shared" si="9"/>
        <v>0</v>
      </c>
      <c r="O84" s="5">
        <v>0</v>
      </c>
      <c r="P84" s="5">
        <v>0</v>
      </c>
      <c r="Q84" s="5"/>
      <c r="R84" s="5">
        <v>8</v>
      </c>
      <c r="S84" s="5">
        <f t="shared" si="10"/>
        <v>40</v>
      </c>
      <c r="T84" s="5">
        <f t="shared" si="11"/>
        <v>23</v>
      </c>
      <c r="U84" s="5">
        <f t="shared" si="12"/>
        <v>760</v>
      </c>
    </row>
    <row r="85" spans="1:21" ht="15">
      <c r="A85" s="23" t="s">
        <v>374</v>
      </c>
      <c r="B85" s="8" t="s">
        <v>92</v>
      </c>
      <c r="C85" s="5">
        <v>0</v>
      </c>
      <c r="D85" s="5">
        <v>0</v>
      </c>
      <c r="E85" s="5">
        <v>3</v>
      </c>
      <c r="F85" s="5">
        <v>163</v>
      </c>
      <c r="G85" s="5">
        <v>4</v>
      </c>
      <c r="H85" s="5">
        <v>46</v>
      </c>
      <c r="I85" s="5">
        <v>2</v>
      </c>
      <c r="J85" s="5">
        <v>106</v>
      </c>
      <c r="K85" s="5">
        <v>0</v>
      </c>
      <c r="L85" s="5">
        <v>0</v>
      </c>
      <c r="M85" s="5">
        <v>0</v>
      </c>
      <c r="N85" s="5">
        <f t="shared" si="9"/>
        <v>0</v>
      </c>
      <c r="O85" s="5">
        <v>0</v>
      </c>
      <c r="P85" s="5">
        <v>0</v>
      </c>
      <c r="Q85" s="5"/>
      <c r="R85" s="5">
        <v>0</v>
      </c>
      <c r="S85" s="5">
        <f t="shared" si="10"/>
        <v>0</v>
      </c>
      <c r="T85" s="5">
        <f t="shared" si="11"/>
        <v>9</v>
      </c>
      <c r="U85" s="5">
        <f t="shared" si="12"/>
        <v>315</v>
      </c>
    </row>
    <row r="86" spans="1:21" ht="15">
      <c r="A86" s="23" t="s">
        <v>375</v>
      </c>
      <c r="B86" s="8" t="s">
        <v>93</v>
      </c>
      <c r="C86" s="5">
        <v>0</v>
      </c>
      <c r="D86" s="5">
        <v>0</v>
      </c>
      <c r="E86" s="5">
        <v>36</v>
      </c>
      <c r="F86" s="5">
        <v>2916</v>
      </c>
      <c r="G86" s="5">
        <v>15</v>
      </c>
      <c r="H86" s="5">
        <v>180</v>
      </c>
      <c r="I86" s="5">
        <v>8</v>
      </c>
      <c r="J86" s="5">
        <v>333</v>
      </c>
      <c r="K86" s="5">
        <v>0</v>
      </c>
      <c r="L86" s="5">
        <v>0</v>
      </c>
      <c r="M86" s="5">
        <v>2</v>
      </c>
      <c r="N86" s="5">
        <f t="shared" si="9"/>
        <v>10</v>
      </c>
      <c r="O86" s="5">
        <v>0</v>
      </c>
      <c r="P86" s="5">
        <v>0</v>
      </c>
      <c r="Q86" s="5"/>
      <c r="R86" s="5">
        <v>1</v>
      </c>
      <c r="S86" s="5">
        <f t="shared" si="10"/>
        <v>5</v>
      </c>
      <c r="T86" s="5">
        <f t="shared" si="11"/>
        <v>62</v>
      </c>
      <c r="U86" s="5">
        <f t="shared" si="12"/>
        <v>3444</v>
      </c>
    </row>
    <row r="87" spans="1:21" ht="15">
      <c r="A87" s="23" t="s">
        <v>376</v>
      </c>
      <c r="B87" s="8" t="s">
        <v>94</v>
      </c>
      <c r="C87" s="5">
        <v>0</v>
      </c>
      <c r="D87" s="5">
        <v>0</v>
      </c>
      <c r="E87" s="5">
        <v>7</v>
      </c>
      <c r="F87" s="5">
        <v>401</v>
      </c>
      <c r="G87" s="5">
        <v>1</v>
      </c>
      <c r="H87" s="5">
        <v>12</v>
      </c>
      <c r="I87" s="5">
        <v>3</v>
      </c>
      <c r="J87" s="5">
        <v>101</v>
      </c>
      <c r="K87" s="5">
        <v>0</v>
      </c>
      <c r="L87" s="5">
        <v>0</v>
      </c>
      <c r="M87" s="5">
        <v>3</v>
      </c>
      <c r="N87" s="5">
        <f t="shared" si="9"/>
        <v>15</v>
      </c>
      <c r="O87" s="5">
        <v>0</v>
      </c>
      <c r="P87" s="5">
        <v>0</v>
      </c>
      <c r="Q87" s="5"/>
      <c r="R87" s="5">
        <v>0</v>
      </c>
      <c r="S87" s="5">
        <f t="shared" si="10"/>
        <v>0</v>
      </c>
      <c r="T87" s="5">
        <f t="shared" si="11"/>
        <v>14</v>
      </c>
      <c r="U87" s="5">
        <f t="shared" si="12"/>
        <v>529</v>
      </c>
    </row>
    <row r="88" spans="1:21" ht="15">
      <c r="A88" s="23" t="s">
        <v>377</v>
      </c>
      <c r="B88" s="8" t="s">
        <v>95</v>
      </c>
      <c r="C88" s="5">
        <v>0</v>
      </c>
      <c r="D88" s="5">
        <v>0</v>
      </c>
      <c r="E88" s="5">
        <v>6</v>
      </c>
      <c r="F88" s="5">
        <v>362</v>
      </c>
      <c r="G88" s="5">
        <v>0</v>
      </c>
      <c r="H88" s="5">
        <v>0</v>
      </c>
      <c r="I88" s="5">
        <v>5</v>
      </c>
      <c r="J88" s="5">
        <v>210</v>
      </c>
      <c r="K88" s="5">
        <v>0</v>
      </c>
      <c r="L88" s="5">
        <v>0</v>
      </c>
      <c r="M88" s="5">
        <v>0</v>
      </c>
      <c r="N88" s="5">
        <f t="shared" si="9"/>
        <v>0</v>
      </c>
      <c r="O88" s="5">
        <v>0</v>
      </c>
      <c r="P88" s="5">
        <v>0</v>
      </c>
      <c r="Q88" s="5"/>
      <c r="R88" s="5">
        <v>0</v>
      </c>
      <c r="S88" s="5">
        <f t="shared" si="10"/>
        <v>0</v>
      </c>
      <c r="T88" s="5">
        <f t="shared" si="11"/>
        <v>11</v>
      </c>
      <c r="U88" s="5">
        <f t="shared" si="12"/>
        <v>572</v>
      </c>
    </row>
    <row r="89" spans="1:21" ht="30">
      <c r="A89" s="23" t="s">
        <v>378</v>
      </c>
      <c r="B89" s="8" t="s">
        <v>96</v>
      </c>
      <c r="C89" s="5">
        <v>0</v>
      </c>
      <c r="D89" s="5">
        <v>0</v>
      </c>
      <c r="E89" s="5">
        <v>73</v>
      </c>
      <c r="F89" s="5">
        <v>7204</v>
      </c>
      <c r="G89" s="5">
        <v>17</v>
      </c>
      <c r="H89" s="5">
        <v>152</v>
      </c>
      <c r="I89" s="5">
        <v>29</v>
      </c>
      <c r="J89" s="5">
        <v>2529</v>
      </c>
      <c r="K89" s="5">
        <v>2</v>
      </c>
      <c r="L89" s="5">
        <v>215</v>
      </c>
      <c r="M89" s="5">
        <v>36</v>
      </c>
      <c r="N89" s="5">
        <f t="shared" si="9"/>
        <v>180</v>
      </c>
      <c r="O89" s="5">
        <v>0</v>
      </c>
      <c r="P89" s="5">
        <v>0</v>
      </c>
      <c r="Q89" s="5"/>
      <c r="R89" s="5">
        <v>47</v>
      </c>
      <c r="S89" s="5">
        <f t="shared" si="10"/>
        <v>235</v>
      </c>
      <c r="T89" s="5">
        <f t="shared" si="11"/>
        <v>204</v>
      </c>
      <c r="U89" s="5">
        <f t="shared" si="12"/>
        <v>10515</v>
      </c>
    </row>
    <row r="90" spans="1:21" ht="15">
      <c r="A90" s="23" t="s">
        <v>379</v>
      </c>
      <c r="B90" s="8" t="s">
        <v>97</v>
      </c>
      <c r="C90" s="5">
        <v>0</v>
      </c>
      <c r="D90" s="5">
        <v>0</v>
      </c>
      <c r="E90" s="5">
        <v>74</v>
      </c>
      <c r="F90" s="5">
        <v>6380</v>
      </c>
      <c r="G90" s="5">
        <v>45</v>
      </c>
      <c r="H90" s="5">
        <v>483</v>
      </c>
      <c r="I90" s="5">
        <v>31</v>
      </c>
      <c r="J90" s="5">
        <v>2859</v>
      </c>
      <c r="K90" s="5">
        <v>3</v>
      </c>
      <c r="L90" s="5">
        <v>640</v>
      </c>
      <c r="M90" s="5">
        <v>163</v>
      </c>
      <c r="N90" s="5">
        <f t="shared" si="9"/>
        <v>815</v>
      </c>
      <c r="O90" s="5">
        <v>0</v>
      </c>
      <c r="P90" s="5">
        <v>0</v>
      </c>
      <c r="Q90" s="5"/>
      <c r="R90" s="5">
        <v>79</v>
      </c>
      <c r="S90" s="5">
        <f t="shared" si="10"/>
        <v>395</v>
      </c>
      <c r="T90" s="5">
        <f t="shared" si="11"/>
        <v>395</v>
      </c>
      <c r="U90" s="5">
        <f t="shared" si="12"/>
        <v>11572</v>
      </c>
    </row>
    <row r="91" spans="1:21" ht="15">
      <c r="A91" s="23" t="s">
        <v>380</v>
      </c>
      <c r="B91" s="8" t="s">
        <v>98</v>
      </c>
      <c r="C91" s="5">
        <v>0</v>
      </c>
      <c r="D91" s="5">
        <v>0</v>
      </c>
      <c r="E91" s="5">
        <v>5</v>
      </c>
      <c r="F91" s="5">
        <v>227</v>
      </c>
      <c r="G91" s="5">
        <v>2</v>
      </c>
      <c r="H91" s="5">
        <v>20</v>
      </c>
      <c r="I91" s="5">
        <v>2</v>
      </c>
      <c r="J91" s="5">
        <v>101</v>
      </c>
      <c r="K91" s="5">
        <v>0</v>
      </c>
      <c r="L91" s="5">
        <v>0</v>
      </c>
      <c r="M91" s="5">
        <v>10</v>
      </c>
      <c r="N91" s="5">
        <f t="shared" si="9"/>
        <v>50</v>
      </c>
      <c r="O91" s="5">
        <v>0</v>
      </c>
      <c r="P91" s="5">
        <v>0</v>
      </c>
      <c r="Q91" s="5"/>
      <c r="R91" s="5">
        <v>23</v>
      </c>
      <c r="S91" s="5">
        <f t="shared" si="10"/>
        <v>115</v>
      </c>
      <c r="T91" s="5">
        <f t="shared" si="11"/>
        <v>42</v>
      </c>
      <c r="U91" s="5">
        <f t="shared" si="12"/>
        <v>513</v>
      </c>
    </row>
    <row r="92" spans="1:21" ht="30">
      <c r="A92" s="23" t="s">
        <v>381</v>
      </c>
      <c r="B92" s="8" t="s">
        <v>99</v>
      </c>
      <c r="C92" s="5">
        <v>0</v>
      </c>
      <c r="D92" s="5">
        <v>0</v>
      </c>
      <c r="E92" s="5">
        <v>3</v>
      </c>
      <c r="F92" s="5">
        <v>95</v>
      </c>
      <c r="G92" s="5">
        <v>0</v>
      </c>
      <c r="H92" s="5">
        <v>0</v>
      </c>
      <c r="I92" s="5">
        <v>4</v>
      </c>
      <c r="J92" s="5">
        <v>115</v>
      </c>
      <c r="K92" s="5">
        <v>0</v>
      </c>
      <c r="L92" s="5">
        <v>0</v>
      </c>
      <c r="M92" s="5">
        <v>0</v>
      </c>
      <c r="N92" s="5">
        <f t="shared" si="9"/>
        <v>0</v>
      </c>
      <c r="O92" s="5">
        <v>0</v>
      </c>
      <c r="P92" s="5">
        <v>0</v>
      </c>
      <c r="Q92" s="5"/>
      <c r="R92" s="5">
        <v>10</v>
      </c>
      <c r="S92" s="5">
        <f t="shared" si="10"/>
        <v>50</v>
      </c>
      <c r="T92" s="5">
        <f t="shared" si="11"/>
        <v>17</v>
      </c>
      <c r="U92" s="5">
        <f t="shared" si="12"/>
        <v>260</v>
      </c>
    </row>
    <row r="93" spans="1:21" ht="15">
      <c r="A93" s="23" t="s">
        <v>382</v>
      </c>
      <c r="B93" s="8" t="s">
        <v>100</v>
      </c>
      <c r="C93" s="5">
        <v>0</v>
      </c>
      <c r="D93" s="5">
        <v>0</v>
      </c>
      <c r="E93" s="5">
        <v>4</v>
      </c>
      <c r="F93" s="5">
        <v>125</v>
      </c>
      <c r="G93" s="5">
        <v>0</v>
      </c>
      <c r="H93" s="5">
        <v>0</v>
      </c>
      <c r="I93" s="5">
        <v>1</v>
      </c>
      <c r="J93" s="5">
        <v>30</v>
      </c>
      <c r="K93" s="5">
        <v>0</v>
      </c>
      <c r="L93" s="5">
        <v>0</v>
      </c>
      <c r="M93" s="5">
        <v>0</v>
      </c>
      <c r="N93" s="5">
        <f t="shared" si="9"/>
        <v>0</v>
      </c>
      <c r="O93" s="5">
        <v>0</v>
      </c>
      <c r="P93" s="5">
        <v>0</v>
      </c>
      <c r="Q93" s="5"/>
      <c r="R93" s="5">
        <v>6</v>
      </c>
      <c r="S93" s="5">
        <f t="shared" si="10"/>
        <v>30</v>
      </c>
      <c r="T93" s="5">
        <f t="shared" si="11"/>
        <v>11</v>
      </c>
      <c r="U93" s="5">
        <f t="shared" si="12"/>
        <v>185</v>
      </c>
    </row>
    <row r="94" spans="1:21" ht="15">
      <c r="A94" s="23" t="s">
        <v>383</v>
      </c>
      <c r="B94" s="8" t="s">
        <v>101</v>
      </c>
      <c r="C94" s="5">
        <v>0</v>
      </c>
      <c r="D94" s="5">
        <v>0</v>
      </c>
      <c r="E94" s="5">
        <v>4</v>
      </c>
      <c r="F94" s="5">
        <v>245</v>
      </c>
      <c r="G94" s="5">
        <v>2</v>
      </c>
      <c r="H94" s="5">
        <v>24</v>
      </c>
      <c r="I94" s="5">
        <v>1</v>
      </c>
      <c r="J94" s="5">
        <v>29</v>
      </c>
      <c r="K94" s="5">
        <v>0</v>
      </c>
      <c r="L94" s="5">
        <v>0</v>
      </c>
      <c r="M94" s="5">
        <v>3</v>
      </c>
      <c r="N94" s="5">
        <f t="shared" si="9"/>
        <v>15</v>
      </c>
      <c r="O94" s="5">
        <v>0</v>
      </c>
      <c r="P94" s="5">
        <v>0</v>
      </c>
      <c r="Q94" s="5"/>
      <c r="R94" s="5">
        <v>9</v>
      </c>
      <c r="S94" s="5">
        <f t="shared" si="10"/>
        <v>45</v>
      </c>
      <c r="T94" s="5">
        <f t="shared" si="11"/>
        <v>19</v>
      </c>
      <c r="U94" s="5">
        <f t="shared" si="12"/>
        <v>358</v>
      </c>
    </row>
    <row r="95" spans="1:21" ht="15">
      <c r="A95" s="23" t="s">
        <v>384</v>
      </c>
      <c r="B95" s="8" t="s">
        <v>102</v>
      </c>
      <c r="C95" s="5">
        <v>0</v>
      </c>
      <c r="D95" s="5">
        <v>0</v>
      </c>
      <c r="E95" s="5">
        <v>10</v>
      </c>
      <c r="F95" s="5">
        <v>647</v>
      </c>
      <c r="G95" s="5">
        <v>12</v>
      </c>
      <c r="H95" s="5">
        <v>131</v>
      </c>
      <c r="I95" s="5">
        <v>3</v>
      </c>
      <c r="J95" s="5">
        <v>120</v>
      </c>
      <c r="K95" s="5">
        <v>0</v>
      </c>
      <c r="L95" s="5">
        <v>0</v>
      </c>
      <c r="M95" s="5">
        <v>7</v>
      </c>
      <c r="N95" s="5">
        <f t="shared" si="9"/>
        <v>35</v>
      </c>
      <c r="O95" s="5">
        <v>0</v>
      </c>
      <c r="P95" s="5">
        <v>0</v>
      </c>
      <c r="Q95" s="5"/>
      <c r="R95" s="5">
        <v>7</v>
      </c>
      <c r="S95" s="5">
        <f t="shared" si="10"/>
        <v>35</v>
      </c>
      <c r="T95" s="5">
        <f t="shared" si="11"/>
        <v>39</v>
      </c>
      <c r="U95" s="5">
        <f t="shared" si="12"/>
        <v>968</v>
      </c>
    </row>
    <row r="96" spans="1:21" ht="15">
      <c r="A96" s="23" t="s">
        <v>385</v>
      </c>
      <c r="B96" s="8" t="s">
        <v>103</v>
      </c>
      <c r="C96" s="5">
        <v>0</v>
      </c>
      <c r="D96" s="5">
        <v>0</v>
      </c>
      <c r="E96" s="5">
        <v>3</v>
      </c>
      <c r="F96" s="5">
        <v>135</v>
      </c>
      <c r="G96" s="5">
        <v>6</v>
      </c>
      <c r="H96" s="5">
        <v>72</v>
      </c>
      <c r="I96" s="5">
        <v>2</v>
      </c>
      <c r="J96" s="5">
        <v>72</v>
      </c>
      <c r="K96" s="5">
        <v>0</v>
      </c>
      <c r="L96" s="5">
        <v>0</v>
      </c>
      <c r="M96" s="5">
        <v>1</v>
      </c>
      <c r="N96" s="5">
        <f t="shared" si="9"/>
        <v>5</v>
      </c>
      <c r="O96" s="5">
        <v>0</v>
      </c>
      <c r="P96" s="5">
        <v>0</v>
      </c>
      <c r="Q96" s="5"/>
      <c r="R96" s="5">
        <v>11</v>
      </c>
      <c r="S96" s="5">
        <f t="shared" si="10"/>
        <v>55</v>
      </c>
      <c r="T96" s="5">
        <f t="shared" si="11"/>
        <v>23</v>
      </c>
      <c r="U96" s="5">
        <f t="shared" si="12"/>
        <v>339</v>
      </c>
    </row>
    <row r="97" spans="1:21" ht="15">
      <c r="A97" s="23" t="s">
        <v>386</v>
      </c>
      <c r="B97" s="8" t="s">
        <v>104</v>
      </c>
      <c r="C97" s="5">
        <v>0</v>
      </c>
      <c r="D97" s="5">
        <v>0</v>
      </c>
      <c r="E97" s="5">
        <v>4</v>
      </c>
      <c r="F97" s="5">
        <v>120</v>
      </c>
      <c r="G97" s="5">
        <v>7</v>
      </c>
      <c r="H97" s="5">
        <v>78</v>
      </c>
      <c r="I97" s="5">
        <v>0</v>
      </c>
      <c r="J97" s="5">
        <v>0</v>
      </c>
      <c r="K97" s="5">
        <v>0</v>
      </c>
      <c r="L97" s="5">
        <v>0</v>
      </c>
      <c r="M97" s="5">
        <v>1</v>
      </c>
      <c r="N97" s="5">
        <f t="shared" si="9"/>
        <v>5</v>
      </c>
      <c r="O97" s="5">
        <v>0</v>
      </c>
      <c r="P97" s="5">
        <v>0</v>
      </c>
      <c r="Q97" s="5"/>
      <c r="R97" s="5">
        <v>20</v>
      </c>
      <c r="S97" s="5">
        <f t="shared" si="10"/>
        <v>100</v>
      </c>
      <c r="T97" s="5">
        <f t="shared" si="11"/>
        <v>32</v>
      </c>
      <c r="U97" s="5">
        <f t="shared" si="12"/>
        <v>303</v>
      </c>
    </row>
    <row r="98" spans="1:21" ht="30">
      <c r="A98" s="23" t="s">
        <v>387</v>
      </c>
      <c r="B98" s="8" t="s">
        <v>105</v>
      </c>
      <c r="C98" s="5">
        <v>0</v>
      </c>
      <c r="D98" s="5">
        <v>0</v>
      </c>
      <c r="E98" s="5">
        <v>21</v>
      </c>
      <c r="F98" s="5">
        <v>1341</v>
      </c>
      <c r="G98" s="5">
        <v>17</v>
      </c>
      <c r="H98" s="5">
        <v>180</v>
      </c>
      <c r="I98" s="5">
        <v>10</v>
      </c>
      <c r="J98" s="5">
        <v>787</v>
      </c>
      <c r="K98" s="5">
        <v>0</v>
      </c>
      <c r="L98" s="5">
        <v>0</v>
      </c>
      <c r="M98" s="5">
        <v>22</v>
      </c>
      <c r="N98" s="5">
        <f t="shared" si="9"/>
        <v>110</v>
      </c>
      <c r="O98" s="5">
        <v>0</v>
      </c>
      <c r="P98" s="5">
        <v>0</v>
      </c>
      <c r="Q98" s="5"/>
      <c r="R98" s="5">
        <v>5</v>
      </c>
      <c r="S98" s="5">
        <f t="shared" si="10"/>
        <v>25</v>
      </c>
      <c r="T98" s="5">
        <f t="shared" si="11"/>
        <v>75</v>
      </c>
      <c r="U98" s="5">
        <f t="shared" si="12"/>
        <v>2443</v>
      </c>
    </row>
    <row r="99" spans="1:21" ht="15">
      <c r="A99" s="23" t="s">
        <v>388</v>
      </c>
      <c r="B99" s="8" t="s">
        <v>106</v>
      </c>
      <c r="C99" s="5">
        <v>0</v>
      </c>
      <c r="D99" s="5">
        <v>0</v>
      </c>
      <c r="E99" s="5">
        <v>11</v>
      </c>
      <c r="F99" s="5">
        <v>516</v>
      </c>
      <c r="G99" s="5">
        <v>8</v>
      </c>
      <c r="H99" s="5">
        <v>96</v>
      </c>
      <c r="I99" s="5">
        <v>4</v>
      </c>
      <c r="J99" s="5">
        <v>396</v>
      </c>
      <c r="K99" s="5">
        <v>0</v>
      </c>
      <c r="L99" s="5">
        <v>0</v>
      </c>
      <c r="M99" s="5">
        <v>1</v>
      </c>
      <c r="N99" s="5">
        <f t="shared" si="9"/>
        <v>5</v>
      </c>
      <c r="O99" s="5">
        <v>0</v>
      </c>
      <c r="P99" s="5">
        <v>0</v>
      </c>
      <c r="Q99" s="5"/>
      <c r="R99" s="5">
        <v>9</v>
      </c>
      <c r="S99" s="5">
        <f t="shared" si="10"/>
        <v>45</v>
      </c>
      <c r="T99" s="5">
        <f t="shared" si="11"/>
        <v>33</v>
      </c>
      <c r="U99" s="5">
        <f t="shared" si="12"/>
        <v>1058</v>
      </c>
    </row>
    <row r="100" spans="1:21" ht="30">
      <c r="A100" s="23" t="s">
        <v>389</v>
      </c>
      <c r="B100" s="8" t="s">
        <v>107</v>
      </c>
      <c r="C100" s="5">
        <v>0</v>
      </c>
      <c r="D100" s="5">
        <v>0</v>
      </c>
      <c r="E100" s="5">
        <v>3</v>
      </c>
      <c r="F100" s="5">
        <v>340</v>
      </c>
      <c r="G100" s="5">
        <v>0</v>
      </c>
      <c r="H100" s="5">
        <v>0</v>
      </c>
      <c r="I100" s="5">
        <v>2</v>
      </c>
      <c r="J100" s="5">
        <v>165</v>
      </c>
      <c r="K100" s="5">
        <v>0</v>
      </c>
      <c r="L100" s="5">
        <v>0</v>
      </c>
      <c r="M100" s="5">
        <v>0</v>
      </c>
      <c r="N100" s="5">
        <f aca="true" t="shared" si="13" ref="N100:N131">M100*5</f>
        <v>0</v>
      </c>
      <c r="O100" s="5">
        <v>0</v>
      </c>
      <c r="P100" s="5">
        <v>0</v>
      </c>
      <c r="Q100" s="5"/>
      <c r="R100" s="5">
        <v>0</v>
      </c>
      <c r="S100" s="5">
        <f aca="true" t="shared" si="14" ref="S100:S131">5*R100</f>
        <v>0</v>
      </c>
      <c r="T100" s="5">
        <f aca="true" t="shared" si="15" ref="T100:T131">C100+E100+G100+I100+K100+M100+O100+R100</f>
        <v>5</v>
      </c>
      <c r="U100" s="5">
        <f aca="true" t="shared" si="16" ref="U100:U131">D100+F100+H100+J100+L100+N100+P100+S100</f>
        <v>505</v>
      </c>
    </row>
    <row r="101" spans="1:21" ht="30">
      <c r="A101" s="23" t="s">
        <v>390</v>
      </c>
      <c r="B101" s="8" t="s">
        <v>108</v>
      </c>
      <c r="C101" s="5">
        <v>0</v>
      </c>
      <c r="D101" s="5">
        <v>0</v>
      </c>
      <c r="E101" s="5">
        <v>27</v>
      </c>
      <c r="F101" s="5">
        <v>2665</v>
      </c>
      <c r="G101" s="5">
        <v>20</v>
      </c>
      <c r="H101" s="5">
        <v>220</v>
      </c>
      <c r="I101" s="5">
        <v>14</v>
      </c>
      <c r="J101" s="5">
        <v>1054</v>
      </c>
      <c r="K101" s="5">
        <v>0</v>
      </c>
      <c r="L101" s="5">
        <v>0</v>
      </c>
      <c r="M101" s="5">
        <v>58</v>
      </c>
      <c r="N101" s="5">
        <f t="shared" si="13"/>
        <v>290</v>
      </c>
      <c r="O101" s="5">
        <v>0</v>
      </c>
      <c r="P101" s="5">
        <v>0</v>
      </c>
      <c r="Q101" s="5"/>
      <c r="R101" s="5">
        <v>41</v>
      </c>
      <c r="S101" s="5">
        <f t="shared" si="14"/>
        <v>205</v>
      </c>
      <c r="T101" s="5">
        <f t="shared" si="15"/>
        <v>160</v>
      </c>
      <c r="U101" s="5">
        <f t="shared" si="16"/>
        <v>4434</v>
      </c>
    </row>
    <row r="102" spans="1:21" ht="15">
      <c r="A102" s="23" t="s">
        <v>391</v>
      </c>
      <c r="B102" s="8" t="s">
        <v>109</v>
      </c>
      <c r="C102" s="5">
        <v>0</v>
      </c>
      <c r="D102" s="5">
        <v>0</v>
      </c>
      <c r="E102" s="5">
        <v>8</v>
      </c>
      <c r="F102" s="5">
        <v>1031</v>
      </c>
      <c r="G102" s="5">
        <v>5</v>
      </c>
      <c r="H102" s="5">
        <v>54</v>
      </c>
      <c r="I102" s="5">
        <v>1</v>
      </c>
      <c r="J102" s="5">
        <v>68</v>
      </c>
      <c r="K102" s="5">
        <v>0</v>
      </c>
      <c r="L102" s="5">
        <v>0</v>
      </c>
      <c r="M102" s="5">
        <v>2</v>
      </c>
      <c r="N102" s="5">
        <f t="shared" si="13"/>
        <v>10</v>
      </c>
      <c r="O102" s="5">
        <v>0</v>
      </c>
      <c r="P102" s="5">
        <v>0</v>
      </c>
      <c r="Q102" s="5"/>
      <c r="R102" s="5">
        <v>2</v>
      </c>
      <c r="S102" s="5">
        <f t="shared" si="14"/>
        <v>10</v>
      </c>
      <c r="T102" s="5">
        <f t="shared" si="15"/>
        <v>18</v>
      </c>
      <c r="U102" s="5">
        <f t="shared" si="16"/>
        <v>1173</v>
      </c>
    </row>
    <row r="103" spans="1:21" ht="15">
      <c r="A103" s="23" t="s">
        <v>392</v>
      </c>
      <c r="B103" s="8" t="s">
        <v>110</v>
      </c>
      <c r="C103" s="5">
        <v>0</v>
      </c>
      <c r="D103" s="5">
        <v>0</v>
      </c>
      <c r="E103" s="5">
        <v>8</v>
      </c>
      <c r="F103" s="5">
        <v>459</v>
      </c>
      <c r="G103" s="5">
        <v>2</v>
      </c>
      <c r="H103" s="5">
        <v>22</v>
      </c>
      <c r="I103" s="5">
        <v>3</v>
      </c>
      <c r="J103" s="5">
        <v>146</v>
      </c>
      <c r="K103" s="5">
        <v>0</v>
      </c>
      <c r="L103" s="5">
        <v>0</v>
      </c>
      <c r="M103" s="5">
        <v>0</v>
      </c>
      <c r="N103" s="5">
        <f t="shared" si="13"/>
        <v>0</v>
      </c>
      <c r="O103" s="5">
        <v>0</v>
      </c>
      <c r="P103" s="5">
        <v>0</v>
      </c>
      <c r="Q103" s="5"/>
      <c r="R103" s="5">
        <v>6</v>
      </c>
      <c r="S103" s="5">
        <f t="shared" si="14"/>
        <v>30</v>
      </c>
      <c r="T103" s="5">
        <f t="shared" si="15"/>
        <v>19</v>
      </c>
      <c r="U103" s="5">
        <f t="shared" si="16"/>
        <v>657</v>
      </c>
    </row>
    <row r="104" spans="1:21" ht="15">
      <c r="A104" s="23" t="s">
        <v>393</v>
      </c>
      <c r="B104" s="8" t="s">
        <v>111</v>
      </c>
      <c r="C104" s="5">
        <v>0</v>
      </c>
      <c r="D104" s="5">
        <v>0</v>
      </c>
      <c r="E104" s="5">
        <v>6</v>
      </c>
      <c r="F104" s="5">
        <v>618</v>
      </c>
      <c r="G104" s="5">
        <v>4</v>
      </c>
      <c r="H104" s="5">
        <v>39</v>
      </c>
      <c r="I104" s="5">
        <v>6</v>
      </c>
      <c r="J104" s="5">
        <v>316</v>
      </c>
      <c r="K104" s="5">
        <v>0</v>
      </c>
      <c r="L104" s="5">
        <v>0</v>
      </c>
      <c r="M104" s="5">
        <v>0</v>
      </c>
      <c r="N104" s="5">
        <f t="shared" si="13"/>
        <v>0</v>
      </c>
      <c r="O104" s="5">
        <v>0</v>
      </c>
      <c r="P104" s="5">
        <v>0</v>
      </c>
      <c r="Q104" s="5"/>
      <c r="R104" s="5">
        <v>0</v>
      </c>
      <c r="S104" s="5">
        <f t="shared" si="14"/>
        <v>0</v>
      </c>
      <c r="T104" s="5">
        <f t="shared" si="15"/>
        <v>16</v>
      </c>
      <c r="U104" s="5">
        <f t="shared" si="16"/>
        <v>973</v>
      </c>
    </row>
    <row r="105" spans="1:21" ht="15">
      <c r="A105" s="23" t="s">
        <v>394</v>
      </c>
      <c r="B105" s="8" t="s">
        <v>112</v>
      </c>
      <c r="C105" s="5">
        <v>1</v>
      </c>
      <c r="D105" s="5">
        <v>45</v>
      </c>
      <c r="E105" s="5">
        <v>129</v>
      </c>
      <c r="F105" s="5">
        <v>14728</v>
      </c>
      <c r="G105" s="5">
        <v>209</v>
      </c>
      <c r="H105" s="5">
        <v>2233</v>
      </c>
      <c r="I105" s="5">
        <v>39</v>
      </c>
      <c r="J105" s="5">
        <v>3829</v>
      </c>
      <c r="K105" s="5">
        <v>0</v>
      </c>
      <c r="L105" s="5">
        <v>0</v>
      </c>
      <c r="M105" s="5">
        <v>60</v>
      </c>
      <c r="N105" s="5">
        <f t="shared" si="13"/>
        <v>300</v>
      </c>
      <c r="O105" s="5">
        <v>0</v>
      </c>
      <c r="P105" s="5">
        <v>0</v>
      </c>
      <c r="Q105" s="5"/>
      <c r="R105" s="5">
        <v>29</v>
      </c>
      <c r="S105" s="5">
        <f t="shared" si="14"/>
        <v>145</v>
      </c>
      <c r="T105" s="5">
        <f t="shared" si="15"/>
        <v>467</v>
      </c>
      <c r="U105" s="5">
        <f t="shared" si="16"/>
        <v>21280</v>
      </c>
    </row>
    <row r="106" spans="1:21" ht="15">
      <c r="A106" s="23" t="s">
        <v>395</v>
      </c>
      <c r="B106" s="8" t="s">
        <v>113</v>
      </c>
      <c r="C106" s="5">
        <v>0</v>
      </c>
      <c r="D106" s="5">
        <v>0</v>
      </c>
      <c r="E106" s="5">
        <v>7</v>
      </c>
      <c r="F106" s="5">
        <v>586</v>
      </c>
      <c r="G106" s="5">
        <v>5</v>
      </c>
      <c r="H106" s="5">
        <v>60</v>
      </c>
      <c r="I106" s="5">
        <v>2</v>
      </c>
      <c r="J106" s="5">
        <v>102</v>
      </c>
      <c r="K106" s="5">
        <v>0</v>
      </c>
      <c r="L106" s="5">
        <v>0</v>
      </c>
      <c r="M106" s="5">
        <v>0</v>
      </c>
      <c r="N106" s="5">
        <f t="shared" si="13"/>
        <v>0</v>
      </c>
      <c r="O106" s="5">
        <v>0</v>
      </c>
      <c r="P106" s="5">
        <v>0</v>
      </c>
      <c r="Q106" s="5"/>
      <c r="R106" s="5">
        <v>1</v>
      </c>
      <c r="S106" s="5">
        <f t="shared" si="14"/>
        <v>5</v>
      </c>
      <c r="T106" s="5">
        <f t="shared" si="15"/>
        <v>15</v>
      </c>
      <c r="U106" s="5">
        <f t="shared" si="16"/>
        <v>753</v>
      </c>
    </row>
    <row r="107" spans="1:21" ht="15">
      <c r="A107" s="23" t="s">
        <v>396</v>
      </c>
      <c r="B107" s="8" t="s">
        <v>114</v>
      </c>
      <c r="C107" s="5">
        <v>0</v>
      </c>
      <c r="D107" s="5">
        <v>0</v>
      </c>
      <c r="E107" s="5">
        <v>4</v>
      </c>
      <c r="F107" s="5">
        <v>309</v>
      </c>
      <c r="G107" s="5">
        <v>1</v>
      </c>
      <c r="H107" s="5">
        <v>12</v>
      </c>
      <c r="I107" s="5">
        <v>3</v>
      </c>
      <c r="J107" s="5">
        <v>249</v>
      </c>
      <c r="K107" s="5">
        <v>0</v>
      </c>
      <c r="L107" s="5">
        <v>0</v>
      </c>
      <c r="M107" s="5">
        <v>0</v>
      </c>
      <c r="N107" s="5">
        <f t="shared" si="13"/>
        <v>0</v>
      </c>
      <c r="O107" s="5">
        <v>0</v>
      </c>
      <c r="P107" s="5">
        <v>0</v>
      </c>
      <c r="Q107" s="5"/>
      <c r="R107" s="5">
        <v>0</v>
      </c>
      <c r="S107" s="5">
        <f t="shared" si="14"/>
        <v>0</v>
      </c>
      <c r="T107" s="5">
        <f t="shared" si="15"/>
        <v>8</v>
      </c>
      <c r="U107" s="5">
        <f t="shared" si="16"/>
        <v>570</v>
      </c>
    </row>
    <row r="108" spans="1:21" ht="15">
      <c r="A108" s="23" t="s">
        <v>397</v>
      </c>
      <c r="B108" s="8" t="s">
        <v>115</v>
      </c>
      <c r="C108" s="5">
        <v>0</v>
      </c>
      <c r="D108" s="5">
        <v>0</v>
      </c>
      <c r="E108" s="5">
        <v>4</v>
      </c>
      <c r="F108" s="5">
        <v>172</v>
      </c>
      <c r="G108" s="5">
        <v>2</v>
      </c>
      <c r="H108" s="5">
        <v>24</v>
      </c>
      <c r="I108" s="5">
        <v>0</v>
      </c>
      <c r="J108" s="5">
        <v>0</v>
      </c>
      <c r="K108" s="5">
        <v>0</v>
      </c>
      <c r="L108" s="5">
        <v>0</v>
      </c>
      <c r="M108" s="5">
        <v>0</v>
      </c>
      <c r="N108" s="5">
        <f t="shared" si="13"/>
        <v>0</v>
      </c>
      <c r="O108" s="5">
        <v>0</v>
      </c>
      <c r="P108" s="5">
        <v>0</v>
      </c>
      <c r="Q108" s="5"/>
      <c r="R108" s="5">
        <v>0</v>
      </c>
      <c r="S108" s="5">
        <f t="shared" si="14"/>
        <v>0</v>
      </c>
      <c r="T108" s="5">
        <f t="shared" si="15"/>
        <v>6</v>
      </c>
      <c r="U108" s="5">
        <f t="shared" si="16"/>
        <v>196</v>
      </c>
    </row>
    <row r="109" spans="1:22" ht="30">
      <c r="A109" s="23" t="s">
        <v>398</v>
      </c>
      <c r="B109" s="8" t="s">
        <v>116</v>
      </c>
      <c r="C109" s="5">
        <v>0</v>
      </c>
      <c r="D109" s="5">
        <v>0</v>
      </c>
      <c r="E109" s="5">
        <v>95</v>
      </c>
      <c r="F109" s="5">
        <v>8911</v>
      </c>
      <c r="G109" s="5">
        <v>55</v>
      </c>
      <c r="H109" s="5">
        <v>614</v>
      </c>
      <c r="I109" s="5">
        <v>55</v>
      </c>
      <c r="J109" s="5">
        <v>5467</v>
      </c>
      <c r="K109" s="5">
        <v>1</v>
      </c>
      <c r="L109" s="5">
        <v>250</v>
      </c>
      <c r="M109" s="5">
        <v>35</v>
      </c>
      <c r="N109" s="5">
        <f t="shared" si="13"/>
        <v>175</v>
      </c>
      <c r="O109" s="5">
        <v>0</v>
      </c>
      <c r="P109" s="5">
        <v>0</v>
      </c>
      <c r="Q109" s="5"/>
      <c r="R109" s="5">
        <v>2</v>
      </c>
      <c r="S109" s="5">
        <f t="shared" si="14"/>
        <v>10</v>
      </c>
      <c r="T109" s="5">
        <f t="shared" si="15"/>
        <v>243</v>
      </c>
      <c r="U109" s="5">
        <f t="shared" si="16"/>
        <v>15427</v>
      </c>
      <c r="V109" s="4"/>
    </row>
    <row r="110" spans="1:22" ht="30">
      <c r="A110" s="23" t="s">
        <v>399</v>
      </c>
      <c r="B110" s="8" t="s">
        <v>117</v>
      </c>
      <c r="C110" s="5">
        <v>1</v>
      </c>
      <c r="D110" s="5">
        <v>30</v>
      </c>
      <c r="E110" s="5">
        <v>7</v>
      </c>
      <c r="F110" s="5">
        <v>349</v>
      </c>
      <c r="G110" s="5">
        <v>2</v>
      </c>
      <c r="H110" s="5">
        <v>24</v>
      </c>
      <c r="I110" s="5">
        <v>1</v>
      </c>
      <c r="J110" s="5">
        <v>75</v>
      </c>
      <c r="K110" s="5">
        <v>1</v>
      </c>
      <c r="L110" s="5">
        <v>100</v>
      </c>
      <c r="M110" s="5">
        <v>0</v>
      </c>
      <c r="N110" s="5">
        <f t="shared" si="13"/>
        <v>0</v>
      </c>
      <c r="O110" s="5">
        <v>0</v>
      </c>
      <c r="P110" s="5">
        <v>0</v>
      </c>
      <c r="Q110" s="5"/>
      <c r="R110" s="5">
        <v>0</v>
      </c>
      <c r="S110" s="5">
        <f t="shared" si="14"/>
        <v>0</v>
      </c>
      <c r="T110" s="5">
        <f t="shared" si="15"/>
        <v>12</v>
      </c>
      <c r="U110" s="5">
        <f t="shared" si="16"/>
        <v>578</v>
      </c>
      <c r="V110" s="4"/>
    </row>
    <row r="111" spans="1:22" ht="15">
      <c r="A111" s="23" t="s">
        <v>400</v>
      </c>
      <c r="B111" s="8" t="s">
        <v>118</v>
      </c>
      <c r="C111" s="5">
        <v>0</v>
      </c>
      <c r="D111" s="5">
        <v>0</v>
      </c>
      <c r="E111" s="5">
        <v>49</v>
      </c>
      <c r="F111" s="5">
        <v>4799</v>
      </c>
      <c r="G111" s="5">
        <v>27</v>
      </c>
      <c r="H111" s="5">
        <v>301</v>
      </c>
      <c r="I111" s="5">
        <v>23</v>
      </c>
      <c r="J111" s="5">
        <v>1781</v>
      </c>
      <c r="K111" s="5">
        <v>1</v>
      </c>
      <c r="L111" s="5">
        <v>200</v>
      </c>
      <c r="M111" s="5">
        <v>10</v>
      </c>
      <c r="N111" s="5">
        <f t="shared" si="13"/>
        <v>50</v>
      </c>
      <c r="O111" s="5">
        <v>0</v>
      </c>
      <c r="P111" s="5">
        <v>0</v>
      </c>
      <c r="Q111" s="5"/>
      <c r="R111" s="5">
        <v>7</v>
      </c>
      <c r="S111" s="5">
        <f t="shared" si="14"/>
        <v>35</v>
      </c>
      <c r="T111" s="5">
        <f t="shared" si="15"/>
        <v>117</v>
      </c>
      <c r="U111" s="5">
        <f t="shared" si="16"/>
        <v>7166</v>
      </c>
      <c r="V111" s="4"/>
    </row>
    <row r="112" spans="1:22" ht="15">
      <c r="A112" s="23" t="s">
        <v>401</v>
      </c>
      <c r="B112" s="8" t="s">
        <v>119</v>
      </c>
      <c r="C112" s="5">
        <v>0</v>
      </c>
      <c r="D112" s="5">
        <v>0</v>
      </c>
      <c r="E112" s="5">
        <v>26</v>
      </c>
      <c r="F112" s="5">
        <v>2065</v>
      </c>
      <c r="G112" s="5">
        <v>5</v>
      </c>
      <c r="H112" s="5">
        <v>60</v>
      </c>
      <c r="I112" s="5">
        <v>7</v>
      </c>
      <c r="J112" s="5">
        <v>760</v>
      </c>
      <c r="K112" s="5">
        <v>0</v>
      </c>
      <c r="L112" s="5">
        <v>0</v>
      </c>
      <c r="M112" s="5">
        <v>2</v>
      </c>
      <c r="N112" s="5">
        <f t="shared" si="13"/>
        <v>10</v>
      </c>
      <c r="O112" s="5">
        <v>0</v>
      </c>
      <c r="P112" s="5">
        <v>0</v>
      </c>
      <c r="Q112" s="5"/>
      <c r="R112" s="5">
        <v>5</v>
      </c>
      <c r="S112" s="5">
        <f t="shared" si="14"/>
        <v>25</v>
      </c>
      <c r="T112" s="5">
        <f t="shared" si="15"/>
        <v>45</v>
      </c>
      <c r="U112" s="5">
        <f t="shared" si="16"/>
        <v>2920</v>
      </c>
      <c r="V112" s="4"/>
    </row>
    <row r="113" spans="1:22" ht="15">
      <c r="A113" s="23" t="s">
        <v>402</v>
      </c>
      <c r="B113" s="8" t="s">
        <v>120</v>
      </c>
      <c r="C113" s="5">
        <v>0</v>
      </c>
      <c r="D113" s="5">
        <v>0</v>
      </c>
      <c r="E113" s="5">
        <v>2</v>
      </c>
      <c r="F113" s="5">
        <v>40</v>
      </c>
      <c r="G113" s="5">
        <v>0</v>
      </c>
      <c r="H113" s="5">
        <v>0</v>
      </c>
      <c r="I113" s="5">
        <v>0</v>
      </c>
      <c r="J113" s="5">
        <v>0</v>
      </c>
      <c r="K113" s="5">
        <v>0</v>
      </c>
      <c r="L113" s="5">
        <v>0</v>
      </c>
      <c r="M113" s="5">
        <v>1</v>
      </c>
      <c r="N113" s="5">
        <f t="shared" si="13"/>
        <v>5</v>
      </c>
      <c r="O113" s="5">
        <v>0</v>
      </c>
      <c r="P113" s="5">
        <v>0</v>
      </c>
      <c r="Q113" s="5"/>
      <c r="R113" s="5">
        <v>9</v>
      </c>
      <c r="S113" s="5">
        <f t="shared" si="14"/>
        <v>45</v>
      </c>
      <c r="T113" s="5">
        <f t="shared" si="15"/>
        <v>12</v>
      </c>
      <c r="U113" s="5">
        <f t="shared" si="16"/>
        <v>90</v>
      </c>
      <c r="V113" s="4"/>
    </row>
    <row r="114" spans="1:22" ht="15">
      <c r="A114" s="23" t="s">
        <v>403</v>
      </c>
      <c r="B114" s="8" t="s">
        <v>121</v>
      </c>
      <c r="C114" s="5">
        <v>0</v>
      </c>
      <c r="D114" s="5">
        <v>0</v>
      </c>
      <c r="E114" s="5">
        <v>16</v>
      </c>
      <c r="F114" s="5">
        <v>1535</v>
      </c>
      <c r="G114" s="5">
        <v>5</v>
      </c>
      <c r="H114" s="5">
        <v>51</v>
      </c>
      <c r="I114" s="5">
        <v>13</v>
      </c>
      <c r="J114" s="5">
        <v>800</v>
      </c>
      <c r="K114" s="5">
        <v>0</v>
      </c>
      <c r="L114" s="5">
        <v>0</v>
      </c>
      <c r="M114" s="5">
        <v>0</v>
      </c>
      <c r="N114" s="5">
        <f t="shared" si="13"/>
        <v>0</v>
      </c>
      <c r="O114" s="5">
        <v>0</v>
      </c>
      <c r="P114" s="5">
        <v>0</v>
      </c>
      <c r="Q114" s="5"/>
      <c r="R114" s="5">
        <v>22</v>
      </c>
      <c r="S114" s="5">
        <f t="shared" si="14"/>
        <v>110</v>
      </c>
      <c r="T114" s="5">
        <f t="shared" si="15"/>
        <v>56</v>
      </c>
      <c r="U114" s="5">
        <f t="shared" si="16"/>
        <v>2496</v>
      </c>
      <c r="V114" s="4"/>
    </row>
    <row r="115" spans="1:22" ht="15">
      <c r="A115" s="23" t="s">
        <v>404</v>
      </c>
      <c r="B115" s="8" t="s">
        <v>122</v>
      </c>
      <c r="C115" s="5">
        <v>0</v>
      </c>
      <c r="D115" s="5">
        <v>0</v>
      </c>
      <c r="E115" s="5">
        <v>6</v>
      </c>
      <c r="F115" s="5">
        <v>209</v>
      </c>
      <c r="G115" s="5">
        <v>4</v>
      </c>
      <c r="H115" s="5">
        <v>48</v>
      </c>
      <c r="I115" s="5">
        <v>1</v>
      </c>
      <c r="J115" s="5">
        <v>50</v>
      </c>
      <c r="K115" s="5">
        <v>0</v>
      </c>
      <c r="L115" s="5">
        <v>0</v>
      </c>
      <c r="M115" s="5">
        <v>2</v>
      </c>
      <c r="N115" s="5">
        <f t="shared" si="13"/>
        <v>10</v>
      </c>
      <c r="O115" s="5">
        <v>0</v>
      </c>
      <c r="P115" s="5">
        <v>0</v>
      </c>
      <c r="Q115" s="5"/>
      <c r="R115" s="5">
        <v>2</v>
      </c>
      <c r="S115" s="5">
        <f t="shared" si="14"/>
        <v>10</v>
      </c>
      <c r="T115" s="5">
        <f t="shared" si="15"/>
        <v>15</v>
      </c>
      <c r="U115" s="5">
        <f t="shared" si="16"/>
        <v>327</v>
      </c>
      <c r="V115" s="4"/>
    </row>
    <row r="116" spans="1:22" ht="15">
      <c r="A116" s="23" t="s">
        <v>405</v>
      </c>
      <c r="B116" s="8" t="s">
        <v>123</v>
      </c>
      <c r="C116" s="5">
        <v>0</v>
      </c>
      <c r="D116" s="5">
        <v>0</v>
      </c>
      <c r="E116" s="5">
        <v>13</v>
      </c>
      <c r="F116" s="5">
        <v>1122</v>
      </c>
      <c r="G116" s="5">
        <v>1</v>
      </c>
      <c r="H116" s="5">
        <v>12</v>
      </c>
      <c r="I116" s="5">
        <v>7</v>
      </c>
      <c r="J116" s="5">
        <v>807</v>
      </c>
      <c r="K116" s="5">
        <v>1</v>
      </c>
      <c r="L116" s="5">
        <v>80</v>
      </c>
      <c r="M116" s="5">
        <v>0</v>
      </c>
      <c r="N116" s="5">
        <f t="shared" si="13"/>
        <v>0</v>
      </c>
      <c r="O116" s="5">
        <v>0</v>
      </c>
      <c r="P116" s="5">
        <v>0</v>
      </c>
      <c r="Q116" s="5"/>
      <c r="R116" s="5">
        <v>0</v>
      </c>
      <c r="S116" s="5">
        <f t="shared" si="14"/>
        <v>0</v>
      </c>
      <c r="T116" s="5">
        <f t="shared" si="15"/>
        <v>22</v>
      </c>
      <c r="U116" s="5">
        <f t="shared" si="16"/>
        <v>2021</v>
      </c>
      <c r="V116" s="4"/>
    </row>
    <row r="117" spans="1:22" ht="15">
      <c r="A117" s="23" t="s">
        <v>406</v>
      </c>
      <c r="B117" s="8" t="s">
        <v>124</v>
      </c>
      <c r="C117" s="5">
        <v>0</v>
      </c>
      <c r="D117" s="5">
        <v>0</v>
      </c>
      <c r="E117" s="5">
        <v>8</v>
      </c>
      <c r="F117" s="5">
        <v>230</v>
      </c>
      <c r="G117" s="5">
        <v>2</v>
      </c>
      <c r="H117" s="5">
        <v>24</v>
      </c>
      <c r="I117" s="5">
        <v>3</v>
      </c>
      <c r="J117" s="5">
        <v>253</v>
      </c>
      <c r="K117" s="5">
        <v>0</v>
      </c>
      <c r="L117" s="5">
        <v>0</v>
      </c>
      <c r="M117" s="5">
        <v>1</v>
      </c>
      <c r="N117" s="5">
        <f t="shared" si="13"/>
        <v>5</v>
      </c>
      <c r="O117" s="5">
        <v>0</v>
      </c>
      <c r="P117" s="5">
        <v>0</v>
      </c>
      <c r="Q117" s="5"/>
      <c r="R117" s="5">
        <v>10</v>
      </c>
      <c r="S117" s="5">
        <f t="shared" si="14"/>
        <v>50</v>
      </c>
      <c r="T117" s="5">
        <f t="shared" si="15"/>
        <v>24</v>
      </c>
      <c r="U117" s="5">
        <f t="shared" si="16"/>
        <v>562</v>
      </c>
      <c r="V117" s="4"/>
    </row>
    <row r="118" spans="1:22" ht="15">
      <c r="A118" s="23" t="s">
        <v>407</v>
      </c>
      <c r="B118" s="8" t="s">
        <v>125</v>
      </c>
      <c r="C118" s="5">
        <v>0</v>
      </c>
      <c r="D118" s="5">
        <v>0</v>
      </c>
      <c r="E118" s="5">
        <v>6</v>
      </c>
      <c r="F118" s="5">
        <v>183</v>
      </c>
      <c r="G118" s="5">
        <v>7</v>
      </c>
      <c r="H118" s="5">
        <v>84</v>
      </c>
      <c r="I118" s="5">
        <v>9</v>
      </c>
      <c r="J118" s="5">
        <v>681</v>
      </c>
      <c r="K118" s="5">
        <v>0</v>
      </c>
      <c r="L118" s="5">
        <v>0</v>
      </c>
      <c r="M118" s="5">
        <v>4</v>
      </c>
      <c r="N118" s="5">
        <f t="shared" si="13"/>
        <v>20</v>
      </c>
      <c r="O118" s="5">
        <v>0</v>
      </c>
      <c r="P118" s="5">
        <v>0</v>
      </c>
      <c r="Q118" s="5"/>
      <c r="R118" s="5">
        <v>2</v>
      </c>
      <c r="S118" s="5">
        <f t="shared" si="14"/>
        <v>10</v>
      </c>
      <c r="T118" s="5">
        <f t="shared" si="15"/>
        <v>28</v>
      </c>
      <c r="U118" s="5">
        <f t="shared" si="16"/>
        <v>978</v>
      </c>
      <c r="V118" s="4"/>
    </row>
    <row r="119" spans="1:22" ht="15">
      <c r="A119" s="23" t="s">
        <v>408</v>
      </c>
      <c r="B119" s="8" t="s">
        <v>126</v>
      </c>
      <c r="C119" s="5">
        <v>0</v>
      </c>
      <c r="D119" s="5">
        <v>0</v>
      </c>
      <c r="E119" s="5">
        <v>6</v>
      </c>
      <c r="F119" s="5">
        <v>399</v>
      </c>
      <c r="G119" s="5">
        <v>7</v>
      </c>
      <c r="H119" s="5">
        <v>84</v>
      </c>
      <c r="I119" s="5">
        <v>2</v>
      </c>
      <c r="J119" s="5">
        <v>79</v>
      </c>
      <c r="K119" s="5">
        <v>0</v>
      </c>
      <c r="L119" s="5">
        <v>0</v>
      </c>
      <c r="M119" s="5">
        <v>1</v>
      </c>
      <c r="N119" s="5">
        <f t="shared" si="13"/>
        <v>5</v>
      </c>
      <c r="O119" s="5">
        <v>0</v>
      </c>
      <c r="P119" s="5">
        <v>0</v>
      </c>
      <c r="Q119" s="5"/>
      <c r="R119" s="5">
        <v>12</v>
      </c>
      <c r="S119" s="5">
        <f t="shared" si="14"/>
        <v>60</v>
      </c>
      <c r="T119" s="5">
        <f t="shared" si="15"/>
        <v>28</v>
      </c>
      <c r="U119" s="5">
        <f t="shared" si="16"/>
        <v>627</v>
      </c>
      <c r="V119" s="4"/>
    </row>
    <row r="120" spans="1:22" ht="15">
      <c r="A120" s="23" t="s">
        <v>409</v>
      </c>
      <c r="B120" s="8" t="s">
        <v>127</v>
      </c>
      <c r="C120" s="5">
        <v>0</v>
      </c>
      <c r="D120" s="5">
        <v>0</v>
      </c>
      <c r="E120" s="5">
        <v>2</v>
      </c>
      <c r="F120" s="5">
        <v>199</v>
      </c>
      <c r="G120" s="5">
        <v>0</v>
      </c>
      <c r="H120" s="5">
        <v>0</v>
      </c>
      <c r="I120" s="5">
        <v>1</v>
      </c>
      <c r="J120" s="5">
        <v>46</v>
      </c>
      <c r="K120" s="5">
        <v>0</v>
      </c>
      <c r="L120" s="5">
        <v>0</v>
      </c>
      <c r="M120" s="5">
        <v>1</v>
      </c>
      <c r="N120" s="5">
        <f t="shared" si="13"/>
        <v>5</v>
      </c>
      <c r="O120" s="5">
        <v>0</v>
      </c>
      <c r="P120" s="5">
        <v>0</v>
      </c>
      <c r="Q120" s="5"/>
      <c r="R120" s="5">
        <v>20</v>
      </c>
      <c r="S120" s="5">
        <f t="shared" si="14"/>
        <v>100</v>
      </c>
      <c r="T120" s="5">
        <f t="shared" si="15"/>
        <v>24</v>
      </c>
      <c r="U120" s="5">
        <f t="shared" si="16"/>
        <v>350</v>
      </c>
      <c r="V120" s="4"/>
    </row>
    <row r="121" spans="1:22" ht="15">
      <c r="A121" s="23" t="s">
        <v>410</v>
      </c>
      <c r="B121" s="8" t="s">
        <v>128</v>
      </c>
      <c r="C121" s="5">
        <v>0</v>
      </c>
      <c r="D121" s="5">
        <v>0</v>
      </c>
      <c r="E121" s="5">
        <v>44</v>
      </c>
      <c r="F121" s="5">
        <v>4931</v>
      </c>
      <c r="G121" s="5">
        <v>28</v>
      </c>
      <c r="H121" s="5">
        <v>321</v>
      </c>
      <c r="I121" s="5">
        <v>12</v>
      </c>
      <c r="J121" s="5">
        <v>1170</v>
      </c>
      <c r="K121" s="5">
        <v>0</v>
      </c>
      <c r="L121" s="5">
        <v>0</v>
      </c>
      <c r="M121" s="5">
        <v>2</v>
      </c>
      <c r="N121" s="5">
        <f t="shared" si="13"/>
        <v>10</v>
      </c>
      <c r="O121" s="5">
        <v>0</v>
      </c>
      <c r="P121" s="5">
        <v>0</v>
      </c>
      <c r="Q121" s="5"/>
      <c r="R121" s="5">
        <v>18</v>
      </c>
      <c r="S121" s="5">
        <f t="shared" si="14"/>
        <v>90</v>
      </c>
      <c r="T121" s="5">
        <f t="shared" si="15"/>
        <v>104</v>
      </c>
      <c r="U121" s="5">
        <f t="shared" si="16"/>
        <v>6522</v>
      </c>
      <c r="V121" s="4"/>
    </row>
    <row r="122" spans="1:22" ht="15">
      <c r="A122" s="23" t="s">
        <v>411</v>
      </c>
      <c r="B122" s="8" t="s">
        <v>129</v>
      </c>
      <c r="C122" s="5">
        <v>0</v>
      </c>
      <c r="D122" s="5">
        <v>0</v>
      </c>
      <c r="E122" s="5">
        <v>44</v>
      </c>
      <c r="F122" s="5">
        <v>4408</v>
      </c>
      <c r="G122" s="5">
        <v>51</v>
      </c>
      <c r="H122" s="5">
        <v>583</v>
      </c>
      <c r="I122" s="5">
        <v>17</v>
      </c>
      <c r="J122" s="5">
        <v>1559</v>
      </c>
      <c r="K122" s="5">
        <v>0</v>
      </c>
      <c r="L122" s="5">
        <v>0</v>
      </c>
      <c r="M122" s="5">
        <v>2</v>
      </c>
      <c r="N122" s="5">
        <f t="shared" si="13"/>
        <v>10</v>
      </c>
      <c r="O122" s="5">
        <v>0</v>
      </c>
      <c r="P122" s="5">
        <v>0</v>
      </c>
      <c r="Q122" s="5"/>
      <c r="R122" s="5">
        <v>1</v>
      </c>
      <c r="S122" s="5">
        <f t="shared" si="14"/>
        <v>5</v>
      </c>
      <c r="T122" s="5">
        <f t="shared" si="15"/>
        <v>115</v>
      </c>
      <c r="U122" s="5">
        <f t="shared" si="16"/>
        <v>6565</v>
      </c>
      <c r="V122" s="4"/>
    </row>
    <row r="123" spans="1:22" ht="15">
      <c r="A123" s="23" t="s">
        <v>412</v>
      </c>
      <c r="B123" s="8" t="s">
        <v>130</v>
      </c>
      <c r="C123" s="5">
        <v>0</v>
      </c>
      <c r="D123" s="5">
        <v>0</v>
      </c>
      <c r="E123" s="5">
        <v>9</v>
      </c>
      <c r="F123" s="5">
        <v>557</v>
      </c>
      <c r="G123" s="5">
        <v>3</v>
      </c>
      <c r="H123" s="5">
        <v>19</v>
      </c>
      <c r="I123" s="5">
        <v>6</v>
      </c>
      <c r="J123" s="5">
        <v>280</v>
      </c>
      <c r="K123" s="5">
        <v>3</v>
      </c>
      <c r="L123" s="5">
        <v>225</v>
      </c>
      <c r="M123" s="5">
        <v>3</v>
      </c>
      <c r="N123" s="5">
        <f t="shared" si="13"/>
        <v>15</v>
      </c>
      <c r="O123" s="5">
        <v>0</v>
      </c>
      <c r="P123" s="5">
        <v>0</v>
      </c>
      <c r="Q123" s="5"/>
      <c r="R123" s="5">
        <v>3</v>
      </c>
      <c r="S123" s="5">
        <f t="shared" si="14"/>
        <v>15</v>
      </c>
      <c r="T123" s="5">
        <f t="shared" si="15"/>
        <v>27</v>
      </c>
      <c r="U123" s="5">
        <f t="shared" si="16"/>
        <v>1111</v>
      </c>
      <c r="V123" s="4"/>
    </row>
    <row r="124" spans="1:22" ht="15">
      <c r="A124" s="23" t="s">
        <v>413</v>
      </c>
      <c r="B124" s="8" t="s">
        <v>131</v>
      </c>
      <c r="C124" s="5">
        <v>0</v>
      </c>
      <c r="D124" s="5">
        <v>0</v>
      </c>
      <c r="E124" s="5">
        <v>24</v>
      </c>
      <c r="F124" s="5">
        <v>2449</v>
      </c>
      <c r="G124" s="5">
        <v>5</v>
      </c>
      <c r="H124" s="5">
        <v>45</v>
      </c>
      <c r="I124" s="5">
        <v>8</v>
      </c>
      <c r="J124" s="5">
        <v>620</v>
      </c>
      <c r="K124" s="5">
        <v>0</v>
      </c>
      <c r="L124" s="5">
        <v>0</v>
      </c>
      <c r="M124" s="5">
        <v>29</v>
      </c>
      <c r="N124" s="5">
        <f t="shared" si="13"/>
        <v>145</v>
      </c>
      <c r="O124" s="5">
        <v>0</v>
      </c>
      <c r="P124" s="5">
        <v>0</v>
      </c>
      <c r="Q124" s="5"/>
      <c r="R124" s="5">
        <v>30</v>
      </c>
      <c r="S124" s="5">
        <f t="shared" si="14"/>
        <v>150</v>
      </c>
      <c r="T124" s="5">
        <f t="shared" si="15"/>
        <v>96</v>
      </c>
      <c r="U124" s="5">
        <f t="shared" si="16"/>
        <v>3409</v>
      </c>
      <c r="V124" s="4"/>
    </row>
    <row r="125" spans="1:22" ht="15">
      <c r="A125" s="23" t="s">
        <v>414</v>
      </c>
      <c r="B125" s="8" t="s">
        <v>132</v>
      </c>
      <c r="C125" s="5">
        <v>0</v>
      </c>
      <c r="D125" s="5">
        <v>0</v>
      </c>
      <c r="E125" s="5">
        <v>3</v>
      </c>
      <c r="F125" s="5">
        <v>96</v>
      </c>
      <c r="G125" s="5">
        <v>1</v>
      </c>
      <c r="H125" s="5">
        <v>12</v>
      </c>
      <c r="I125" s="5">
        <v>1</v>
      </c>
      <c r="J125" s="5">
        <v>25</v>
      </c>
      <c r="K125" s="5">
        <v>0</v>
      </c>
      <c r="L125" s="5">
        <v>0</v>
      </c>
      <c r="M125" s="5">
        <v>1</v>
      </c>
      <c r="N125" s="5">
        <f t="shared" si="13"/>
        <v>5</v>
      </c>
      <c r="O125" s="5">
        <v>0</v>
      </c>
      <c r="P125" s="5">
        <v>0</v>
      </c>
      <c r="Q125" s="5"/>
      <c r="R125" s="5">
        <v>7</v>
      </c>
      <c r="S125" s="5">
        <f t="shared" si="14"/>
        <v>35</v>
      </c>
      <c r="T125" s="5">
        <f t="shared" si="15"/>
        <v>13</v>
      </c>
      <c r="U125" s="5">
        <f t="shared" si="16"/>
        <v>173</v>
      </c>
      <c r="V125" s="4"/>
    </row>
    <row r="126" spans="1:22" ht="15">
      <c r="A126" s="23" t="s">
        <v>415</v>
      </c>
      <c r="B126" s="8" t="s">
        <v>133</v>
      </c>
      <c r="C126" s="5">
        <v>0</v>
      </c>
      <c r="D126" s="5">
        <v>0</v>
      </c>
      <c r="E126" s="5">
        <v>3</v>
      </c>
      <c r="F126" s="5">
        <v>92</v>
      </c>
      <c r="G126" s="5">
        <v>0</v>
      </c>
      <c r="H126" s="5">
        <v>0</v>
      </c>
      <c r="I126" s="5">
        <v>3</v>
      </c>
      <c r="J126" s="5">
        <v>96</v>
      </c>
      <c r="K126" s="5">
        <v>0</v>
      </c>
      <c r="L126" s="5">
        <v>0</v>
      </c>
      <c r="M126" s="5">
        <v>1</v>
      </c>
      <c r="N126" s="5">
        <f t="shared" si="13"/>
        <v>5</v>
      </c>
      <c r="O126" s="5">
        <v>0</v>
      </c>
      <c r="P126" s="5">
        <v>0</v>
      </c>
      <c r="Q126" s="5"/>
      <c r="R126" s="5">
        <v>13</v>
      </c>
      <c r="S126" s="5">
        <f t="shared" si="14"/>
        <v>65</v>
      </c>
      <c r="T126" s="5">
        <f t="shared" si="15"/>
        <v>20</v>
      </c>
      <c r="U126" s="5">
        <f t="shared" si="16"/>
        <v>258</v>
      </c>
      <c r="V126" s="4"/>
    </row>
    <row r="127" spans="1:22" ht="15">
      <c r="A127" s="23" t="s">
        <v>416</v>
      </c>
      <c r="B127" s="8" t="s">
        <v>134</v>
      </c>
      <c r="C127" s="5">
        <v>0</v>
      </c>
      <c r="D127" s="5">
        <v>0</v>
      </c>
      <c r="E127" s="5">
        <v>14</v>
      </c>
      <c r="F127" s="5">
        <v>729</v>
      </c>
      <c r="G127" s="5">
        <v>12</v>
      </c>
      <c r="H127" s="5">
        <v>139</v>
      </c>
      <c r="I127" s="5">
        <v>4</v>
      </c>
      <c r="J127" s="5">
        <v>137</v>
      </c>
      <c r="K127" s="5">
        <v>0</v>
      </c>
      <c r="L127" s="5">
        <v>0</v>
      </c>
      <c r="M127" s="5">
        <v>7</v>
      </c>
      <c r="N127" s="5">
        <f t="shared" si="13"/>
        <v>35</v>
      </c>
      <c r="O127" s="5">
        <v>0</v>
      </c>
      <c r="P127" s="5">
        <v>0</v>
      </c>
      <c r="Q127" s="5"/>
      <c r="R127" s="5">
        <v>9</v>
      </c>
      <c r="S127" s="5">
        <f t="shared" si="14"/>
        <v>45</v>
      </c>
      <c r="T127" s="5">
        <f t="shared" si="15"/>
        <v>46</v>
      </c>
      <c r="U127" s="5">
        <f t="shared" si="16"/>
        <v>1085</v>
      </c>
      <c r="V127" s="4"/>
    </row>
    <row r="128" spans="1:22" ht="30">
      <c r="A128" s="23" t="s">
        <v>417</v>
      </c>
      <c r="B128" s="8" t="s">
        <v>135</v>
      </c>
      <c r="C128" s="5">
        <v>0</v>
      </c>
      <c r="D128" s="5">
        <v>0</v>
      </c>
      <c r="E128" s="5">
        <v>121</v>
      </c>
      <c r="F128" s="5">
        <v>12837</v>
      </c>
      <c r="G128" s="5">
        <v>55</v>
      </c>
      <c r="H128" s="5">
        <v>540</v>
      </c>
      <c r="I128" s="5">
        <v>57</v>
      </c>
      <c r="J128" s="5">
        <v>6271</v>
      </c>
      <c r="K128" s="5">
        <v>2</v>
      </c>
      <c r="L128" s="5">
        <v>150</v>
      </c>
      <c r="M128" s="5">
        <v>48</v>
      </c>
      <c r="N128" s="5">
        <f t="shared" si="13"/>
        <v>240</v>
      </c>
      <c r="O128" s="5">
        <v>0</v>
      </c>
      <c r="P128" s="5">
        <v>0</v>
      </c>
      <c r="Q128" s="5"/>
      <c r="R128" s="5">
        <v>37</v>
      </c>
      <c r="S128" s="5">
        <f t="shared" si="14"/>
        <v>185</v>
      </c>
      <c r="T128" s="5">
        <f t="shared" si="15"/>
        <v>320</v>
      </c>
      <c r="U128" s="5">
        <f t="shared" si="16"/>
        <v>20223</v>
      </c>
      <c r="V128" s="4"/>
    </row>
    <row r="129" spans="1:22" ht="15">
      <c r="A129" s="23" t="s">
        <v>418</v>
      </c>
      <c r="B129" s="8" t="s">
        <v>136</v>
      </c>
      <c r="C129" s="5">
        <v>0</v>
      </c>
      <c r="D129" s="5">
        <v>0</v>
      </c>
      <c r="E129" s="5">
        <v>11</v>
      </c>
      <c r="F129" s="5">
        <v>842</v>
      </c>
      <c r="G129" s="5">
        <v>0</v>
      </c>
      <c r="H129" s="5">
        <v>0</v>
      </c>
      <c r="I129" s="5">
        <v>9</v>
      </c>
      <c r="J129" s="5">
        <v>1368</v>
      </c>
      <c r="K129" s="5">
        <v>0</v>
      </c>
      <c r="L129" s="5">
        <v>0</v>
      </c>
      <c r="M129" s="5">
        <v>0</v>
      </c>
      <c r="N129" s="5">
        <f t="shared" si="13"/>
        <v>0</v>
      </c>
      <c r="O129" s="5">
        <v>0</v>
      </c>
      <c r="P129" s="5">
        <v>0</v>
      </c>
      <c r="Q129" s="5"/>
      <c r="R129" s="5">
        <v>8</v>
      </c>
      <c r="S129" s="5">
        <f t="shared" si="14"/>
        <v>40</v>
      </c>
      <c r="T129" s="5">
        <f t="shared" si="15"/>
        <v>28</v>
      </c>
      <c r="U129" s="5">
        <f t="shared" si="16"/>
        <v>2250</v>
      </c>
      <c r="V129" s="4"/>
    </row>
    <row r="130" spans="1:22" ht="15">
      <c r="A130" s="23" t="s">
        <v>419</v>
      </c>
      <c r="B130" s="8" t="s">
        <v>137</v>
      </c>
      <c r="C130" s="5">
        <v>0</v>
      </c>
      <c r="D130" s="5">
        <v>0</v>
      </c>
      <c r="E130" s="5">
        <v>15</v>
      </c>
      <c r="F130" s="5">
        <v>807</v>
      </c>
      <c r="G130" s="5">
        <v>5</v>
      </c>
      <c r="H130" s="5">
        <v>60</v>
      </c>
      <c r="I130" s="5">
        <v>7</v>
      </c>
      <c r="J130" s="5">
        <v>320</v>
      </c>
      <c r="K130" s="5">
        <v>0</v>
      </c>
      <c r="L130" s="5">
        <v>0</v>
      </c>
      <c r="M130" s="5">
        <v>2</v>
      </c>
      <c r="N130" s="5">
        <f t="shared" si="13"/>
        <v>10</v>
      </c>
      <c r="O130" s="5">
        <v>0</v>
      </c>
      <c r="P130" s="5">
        <v>0</v>
      </c>
      <c r="Q130" s="5"/>
      <c r="R130" s="5">
        <v>4</v>
      </c>
      <c r="S130" s="5">
        <f t="shared" si="14"/>
        <v>20</v>
      </c>
      <c r="T130" s="5">
        <f t="shared" si="15"/>
        <v>33</v>
      </c>
      <c r="U130" s="5">
        <f t="shared" si="16"/>
        <v>1217</v>
      </c>
      <c r="V130" s="4"/>
    </row>
    <row r="131" spans="1:22" ht="30">
      <c r="A131" s="23" t="s">
        <v>420</v>
      </c>
      <c r="B131" s="8" t="s">
        <v>138</v>
      </c>
      <c r="C131" s="5">
        <v>0</v>
      </c>
      <c r="D131" s="5">
        <v>0</v>
      </c>
      <c r="E131" s="5">
        <v>7</v>
      </c>
      <c r="F131" s="5">
        <v>510</v>
      </c>
      <c r="G131" s="5">
        <v>0</v>
      </c>
      <c r="H131" s="5">
        <v>0</v>
      </c>
      <c r="I131" s="5">
        <v>8</v>
      </c>
      <c r="J131" s="5">
        <v>728</v>
      </c>
      <c r="K131" s="5">
        <v>1</v>
      </c>
      <c r="L131" s="5">
        <v>30</v>
      </c>
      <c r="M131" s="5">
        <v>6</v>
      </c>
      <c r="N131" s="5">
        <f t="shared" si="13"/>
        <v>30</v>
      </c>
      <c r="O131" s="5">
        <v>0</v>
      </c>
      <c r="P131" s="5">
        <v>0</v>
      </c>
      <c r="Q131" s="5"/>
      <c r="R131" s="5">
        <v>5</v>
      </c>
      <c r="S131" s="5">
        <f t="shared" si="14"/>
        <v>25</v>
      </c>
      <c r="T131" s="5">
        <f t="shared" si="15"/>
        <v>27</v>
      </c>
      <c r="U131" s="5">
        <f t="shared" si="16"/>
        <v>1323</v>
      </c>
      <c r="V131" s="4"/>
    </row>
    <row r="132" spans="1:22" ht="15">
      <c r="A132" s="23" t="s">
        <v>421</v>
      </c>
      <c r="B132" s="8" t="s">
        <v>139</v>
      </c>
      <c r="C132" s="5">
        <v>0</v>
      </c>
      <c r="D132" s="5">
        <v>0</v>
      </c>
      <c r="E132" s="5">
        <v>6</v>
      </c>
      <c r="F132" s="5">
        <v>280</v>
      </c>
      <c r="G132" s="5">
        <v>2</v>
      </c>
      <c r="H132" s="5">
        <v>24</v>
      </c>
      <c r="I132" s="5">
        <v>0</v>
      </c>
      <c r="J132" s="5">
        <v>0</v>
      </c>
      <c r="K132" s="5">
        <v>0</v>
      </c>
      <c r="L132" s="5">
        <v>0</v>
      </c>
      <c r="M132" s="5">
        <v>0</v>
      </c>
      <c r="N132" s="5">
        <f aca="true" t="shared" si="17" ref="N132:N137">M132*5</f>
        <v>0</v>
      </c>
      <c r="O132" s="5">
        <v>0</v>
      </c>
      <c r="P132" s="5">
        <v>0</v>
      </c>
      <c r="Q132" s="5"/>
      <c r="R132" s="5">
        <v>15</v>
      </c>
      <c r="S132" s="5">
        <f aca="true" t="shared" si="18" ref="S132:S137">5*R132</f>
        <v>75</v>
      </c>
      <c r="T132" s="5">
        <f aca="true" t="shared" si="19" ref="T132:T137">C132+E132+G132+I132+K132+M132+O132+R132</f>
        <v>23</v>
      </c>
      <c r="U132" s="5">
        <f aca="true" t="shared" si="20" ref="U132:U137">D132+F132+H132+J132+L132+N132+P132+S132</f>
        <v>379</v>
      </c>
      <c r="V132" s="4"/>
    </row>
    <row r="133" spans="1:22" ht="30">
      <c r="A133" s="23" t="s">
        <v>422</v>
      </c>
      <c r="B133" s="8" t="s">
        <v>140</v>
      </c>
      <c r="C133" s="5">
        <v>1</v>
      </c>
      <c r="D133" s="5">
        <v>40</v>
      </c>
      <c r="E133" s="5">
        <v>16</v>
      </c>
      <c r="F133" s="5">
        <v>2164</v>
      </c>
      <c r="G133" s="5">
        <v>0</v>
      </c>
      <c r="H133" s="5">
        <v>0</v>
      </c>
      <c r="I133" s="5">
        <v>7</v>
      </c>
      <c r="J133" s="5">
        <v>473</v>
      </c>
      <c r="K133" s="5">
        <v>0</v>
      </c>
      <c r="L133" s="5">
        <v>0</v>
      </c>
      <c r="M133" s="5">
        <v>1</v>
      </c>
      <c r="N133" s="5">
        <f t="shared" si="17"/>
        <v>5</v>
      </c>
      <c r="O133" s="5">
        <v>0</v>
      </c>
      <c r="P133" s="5">
        <v>0</v>
      </c>
      <c r="Q133" s="5"/>
      <c r="R133" s="5">
        <v>1</v>
      </c>
      <c r="S133" s="5">
        <f t="shared" si="18"/>
        <v>5</v>
      </c>
      <c r="T133" s="5">
        <f t="shared" si="19"/>
        <v>26</v>
      </c>
      <c r="U133" s="5">
        <f t="shared" si="20"/>
        <v>2687</v>
      </c>
      <c r="V133" s="4"/>
    </row>
    <row r="134" spans="1:22" ht="30">
      <c r="A134" s="23" t="s">
        <v>423</v>
      </c>
      <c r="B134" s="8" t="s">
        <v>141</v>
      </c>
      <c r="C134" s="5">
        <v>0</v>
      </c>
      <c r="D134" s="5">
        <v>0</v>
      </c>
      <c r="E134" s="5">
        <v>13</v>
      </c>
      <c r="F134" s="5">
        <v>1315</v>
      </c>
      <c r="G134" s="5">
        <v>4</v>
      </c>
      <c r="H134" s="5">
        <v>58</v>
      </c>
      <c r="I134" s="5">
        <v>9</v>
      </c>
      <c r="J134" s="5">
        <v>963</v>
      </c>
      <c r="K134" s="5">
        <v>1</v>
      </c>
      <c r="L134" s="5">
        <v>25</v>
      </c>
      <c r="M134" s="5">
        <v>2</v>
      </c>
      <c r="N134" s="5">
        <f t="shared" si="17"/>
        <v>10</v>
      </c>
      <c r="O134" s="5">
        <v>0</v>
      </c>
      <c r="P134" s="5">
        <v>0</v>
      </c>
      <c r="Q134" s="5"/>
      <c r="R134" s="5">
        <v>1</v>
      </c>
      <c r="S134" s="5">
        <f t="shared" si="18"/>
        <v>5</v>
      </c>
      <c r="T134" s="5">
        <f t="shared" si="19"/>
        <v>30</v>
      </c>
      <c r="U134" s="5">
        <f t="shared" si="20"/>
        <v>2376</v>
      </c>
      <c r="V134" s="4"/>
    </row>
    <row r="135" spans="1:22" ht="15">
      <c r="A135" s="23" t="s">
        <v>424</v>
      </c>
      <c r="B135" s="8" t="s">
        <v>142</v>
      </c>
      <c r="C135" s="5">
        <v>0</v>
      </c>
      <c r="D135" s="5">
        <v>0</v>
      </c>
      <c r="E135" s="5">
        <v>12</v>
      </c>
      <c r="F135" s="5">
        <v>473</v>
      </c>
      <c r="G135" s="5">
        <v>1</v>
      </c>
      <c r="H135" s="5">
        <v>12</v>
      </c>
      <c r="I135" s="5">
        <v>2</v>
      </c>
      <c r="J135" s="5">
        <v>52</v>
      </c>
      <c r="K135" s="5">
        <v>0</v>
      </c>
      <c r="L135" s="5">
        <v>0</v>
      </c>
      <c r="M135" s="5">
        <v>2</v>
      </c>
      <c r="N135" s="5">
        <f t="shared" si="17"/>
        <v>10</v>
      </c>
      <c r="O135" s="5">
        <v>0</v>
      </c>
      <c r="P135" s="5">
        <v>0</v>
      </c>
      <c r="Q135" s="5"/>
      <c r="R135" s="5">
        <v>37</v>
      </c>
      <c r="S135" s="5">
        <f t="shared" si="18"/>
        <v>185</v>
      </c>
      <c r="T135" s="5">
        <f t="shared" si="19"/>
        <v>54</v>
      </c>
      <c r="U135" s="5">
        <f t="shared" si="20"/>
        <v>732</v>
      </c>
      <c r="V135" s="4"/>
    </row>
    <row r="136" spans="1:22" ht="15">
      <c r="A136" s="23" t="s">
        <v>425</v>
      </c>
      <c r="B136" s="8" t="s">
        <v>143</v>
      </c>
      <c r="C136" s="5">
        <v>0</v>
      </c>
      <c r="D136" s="5">
        <v>0</v>
      </c>
      <c r="E136" s="5">
        <v>8</v>
      </c>
      <c r="F136" s="5">
        <v>549</v>
      </c>
      <c r="G136" s="5">
        <v>8</v>
      </c>
      <c r="H136" s="5">
        <v>96</v>
      </c>
      <c r="I136" s="5">
        <v>6</v>
      </c>
      <c r="J136" s="5">
        <v>320</v>
      </c>
      <c r="K136" s="5">
        <v>0</v>
      </c>
      <c r="L136" s="5">
        <v>0</v>
      </c>
      <c r="M136" s="5">
        <v>0</v>
      </c>
      <c r="N136" s="5">
        <f t="shared" si="17"/>
        <v>0</v>
      </c>
      <c r="O136" s="5">
        <v>0</v>
      </c>
      <c r="P136" s="5">
        <v>0</v>
      </c>
      <c r="Q136" s="5"/>
      <c r="R136" s="5">
        <v>13</v>
      </c>
      <c r="S136" s="5">
        <f t="shared" si="18"/>
        <v>65</v>
      </c>
      <c r="T136" s="5">
        <f t="shared" si="19"/>
        <v>35</v>
      </c>
      <c r="U136" s="5">
        <f t="shared" si="20"/>
        <v>1030</v>
      </c>
      <c r="V136" s="4"/>
    </row>
    <row r="137" spans="1:22" ht="15">
      <c r="A137" s="23" t="s">
        <v>426</v>
      </c>
      <c r="B137" s="8" t="s">
        <v>144</v>
      </c>
      <c r="C137" s="5">
        <v>0</v>
      </c>
      <c r="D137" s="5">
        <v>0</v>
      </c>
      <c r="E137" s="5">
        <v>22</v>
      </c>
      <c r="F137" s="5">
        <v>2050</v>
      </c>
      <c r="G137" s="5">
        <v>4</v>
      </c>
      <c r="H137" s="5">
        <v>42</v>
      </c>
      <c r="I137" s="5">
        <v>10</v>
      </c>
      <c r="J137" s="5">
        <v>546</v>
      </c>
      <c r="K137" s="5">
        <v>0</v>
      </c>
      <c r="L137" s="5">
        <v>0</v>
      </c>
      <c r="M137" s="5">
        <v>1</v>
      </c>
      <c r="N137" s="5">
        <f t="shared" si="17"/>
        <v>5</v>
      </c>
      <c r="O137" s="5">
        <v>0</v>
      </c>
      <c r="P137" s="5">
        <v>0</v>
      </c>
      <c r="Q137" s="5"/>
      <c r="R137" s="5">
        <v>8</v>
      </c>
      <c r="S137" s="5">
        <f t="shared" si="18"/>
        <v>40</v>
      </c>
      <c r="T137" s="5">
        <f t="shared" si="19"/>
        <v>45</v>
      </c>
      <c r="U137" s="5">
        <f t="shared" si="20"/>
        <v>2683</v>
      </c>
      <c r="V137" s="4"/>
    </row>
    <row r="138" spans="3:23" ht="12.75">
      <c r="C138" s="5" t="s">
        <v>427</v>
      </c>
      <c r="D138" s="5" t="s">
        <v>427</v>
      </c>
      <c r="E138" s="5" t="s">
        <v>427</v>
      </c>
      <c r="F138" s="5" t="s">
        <v>427</v>
      </c>
      <c r="G138" s="5" t="s">
        <v>427</v>
      </c>
      <c r="H138" s="5" t="s">
        <v>427</v>
      </c>
      <c r="I138" s="5" t="s">
        <v>427</v>
      </c>
      <c r="J138" s="5" t="s">
        <v>427</v>
      </c>
      <c r="K138" s="5" t="s">
        <v>427</v>
      </c>
      <c r="L138" s="5" t="s">
        <v>427</v>
      </c>
      <c r="M138" s="5" t="s">
        <v>427</v>
      </c>
      <c r="N138" s="5" t="s">
        <v>427</v>
      </c>
      <c r="O138" s="5" t="s">
        <v>427</v>
      </c>
      <c r="P138" s="5" t="s">
        <v>427</v>
      </c>
      <c r="Q138" s="5"/>
      <c r="R138" s="5" t="s">
        <v>427</v>
      </c>
      <c r="S138" s="5" t="s">
        <v>427</v>
      </c>
      <c r="T138" s="5" t="s">
        <v>427</v>
      </c>
      <c r="U138" s="5" t="s">
        <v>427</v>
      </c>
      <c r="V138" s="4"/>
      <c r="W138" s="5"/>
    </row>
    <row r="139" spans="2:22" ht="12.75">
      <c r="B139" s="7"/>
      <c r="C139" s="5">
        <f aca="true" t="shared" si="21" ref="C139:H139">SUM(C4:C137)</f>
        <v>9</v>
      </c>
      <c r="D139" s="5">
        <f t="shared" si="21"/>
        <v>656</v>
      </c>
      <c r="E139" s="5">
        <f t="shared" si="21"/>
        <v>2564</v>
      </c>
      <c r="F139" s="5">
        <f t="shared" si="21"/>
        <v>248399</v>
      </c>
      <c r="G139" s="5">
        <f t="shared" si="21"/>
        <v>1826</v>
      </c>
      <c r="H139" s="5">
        <f t="shared" si="21"/>
        <v>20314</v>
      </c>
      <c r="I139" s="5">
        <f>SUM(I4:I138)</f>
        <v>1003</v>
      </c>
      <c r="J139" s="5">
        <f>SUM(J4:J137)</f>
        <v>83741</v>
      </c>
      <c r="K139" s="5">
        <f aca="true" t="shared" si="22" ref="K139:S139">SUM(K4:K137)</f>
        <v>75</v>
      </c>
      <c r="L139" s="5">
        <f t="shared" si="22"/>
        <v>8327</v>
      </c>
      <c r="M139" s="5">
        <f t="shared" si="22"/>
        <v>1058</v>
      </c>
      <c r="N139" s="5">
        <f t="shared" si="22"/>
        <v>5290</v>
      </c>
      <c r="O139" s="5">
        <f t="shared" si="22"/>
        <v>2064</v>
      </c>
      <c r="P139" s="5">
        <f t="shared" si="22"/>
        <v>10080</v>
      </c>
      <c r="Q139" s="5"/>
      <c r="R139" s="5">
        <f t="shared" si="22"/>
        <v>1142</v>
      </c>
      <c r="S139" s="5">
        <f t="shared" si="22"/>
        <v>5710</v>
      </c>
      <c r="T139" s="5">
        <f>SUM(T4:T137)</f>
        <v>9741</v>
      </c>
      <c r="U139" s="5">
        <f>SUM(U4:U137)</f>
        <v>382517</v>
      </c>
      <c r="V139" s="4"/>
    </row>
    <row r="140" spans="5:21" ht="12.75">
      <c r="E140" s="6"/>
      <c r="F140" s="6"/>
      <c r="G140" s="6"/>
      <c r="H140" s="6"/>
      <c r="I140" s="6"/>
      <c r="J140" s="6"/>
      <c r="M140" s="6"/>
      <c r="N140" s="6"/>
      <c r="O140" s="6"/>
      <c r="P140" s="6"/>
      <c r="Q140" s="6"/>
      <c r="R140" s="6"/>
      <c r="S140" s="6"/>
      <c r="T140" s="6"/>
      <c r="U140" s="6"/>
    </row>
    <row r="141" spans="1:21" ht="12.75" customHeight="1">
      <c r="A141" s="58" t="s">
        <v>281</v>
      </c>
      <c r="B141" s="58"/>
      <c r="C141" s="58"/>
      <c r="D141" s="58"/>
      <c r="E141" s="58"/>
      <c r="F141" s="58"/>
      <c r="G141" s="58"/>
      <c r="H141" s="58"/>
      <c r="I141" s="58"/>
      <c r="J141" s="58"/>
      <c r="K141" s="58"/>
      <c r="L141" s="58"/>
      <c r="M141" s="58"/>
      <c r="N141" s="58"/>
      <c r="O141" s="58"/>
      <c r="P141" s="58"/>
      <c r="Q141" s="58"/>
      <c r="R141" s="58"/>
      <c r="S141" s="58"/>
      <c r="T141" s="58"/>
      <c r="U141" s="58"/>
    </row>
    <row r="142" spans="1:21" ht="12.75">
      <c r="A142" s="12"/>
      <c r="B142" s="13"/>
      <c r="C142" s="12"/>
      <c r="D142" s="12"/>
      <c r="E142" s="12"/>
      <c r="F142" s="12"/>
      <c r="G142" s="12"/>
      <c r="H142" s="12"/>
      <c r="I142" s="12"/>
      <c r="J142" s="12"/>
      <c r="K142" s="12"/>
      <c r="L142" s="12"/>
      <c r="M142" s="12"/>
      <c r="N142" s="12"/>
      <c r="O142" s="12"/>
      <c r="P142" s="12"/>
      <c r="Q142" s="12"/>
      <c r="R142" s="12"/>
      <c r="S142" s="12"/>
      <c r="T142" s="12"/>
      <c r="U142" s="12"/>
    </row>
    <row r="143" spans="1:21" ht="27" customHeight="1">
      <c r="A143" s="50" t="s">
        <v>282</v>
      </c>
      <c r="B143" s="50"/>
      <c r="C143" s="50"/>
      <c r="D143" s="50"/>
      <c r="E143" s="50"/>
      <c r="F143" s="50"/>
      <c r="G143" s="50"/>
      <c r="H143" s="50"/>
      <c r="I143" s="50"/>
      <c r="J143" s="50"/>
      <c r="K143" s="50"/>
      <c r="L143" s="50"/>
      <c r="M143" s="50"/>
      <c r="N143" s="50"/>
      <c r="O143" s="50"/>
      <c r="P143" s="50"/>
      <c r="Q143" s="50"/>
      <c r="R143" s="50"/>
      <c r="S143" s="50"/>
      <c r="T143" s="50"/>
      <c r="U143" s="50"/>
    </row>
    <row r="145" spans="1:2" ht="12.75">
      <c r="A145" s="21" t="s">
        <v>283</v>
      </c>
      <c r="B145" s="9"/>
    </row>
    <row r="146" spans="1:41" ht="12.75">
      <c r="A146" s="57" t="s">
        <v>284</v>
      </c>
      <c r="B146" s="57"/>
      <c r="C146" s="57"/>
      <c r="D146" s="57"/>
      <c r="E146" s="57"/>
      <c r="F146" s="57"/>
      <c r="G146" s="57"/>
      <c r="H146" s="57"/>
      <c r="I146" s="57"/>
      <c r="J146" s="57"/>
      <c r="K146" s="57"/>
      <c r="L146" s="57"/>
      <c r="M146" s="57"/>
      <c r="N146" s="57"/>
      <c r="O146" s="57"/>
      <c r="P146" s="57"/>
      <c r="Q146" s="57"/>
      <c r="R146" s="57"/>
      <c r="S146" s="57"/>
      <c r="T146" s="57"/>
      <c r="U146" s="57"/>
      <c r="V146" s="10"/>
      <c r="W146" s="10"/>
      <c r="X146" s="10"/>
      <c r="Y146" s="10"/>
      <c r="Z146" s="10"/>
      <c r="AA146" s="10"/>
      <c r="AB146" s="10"/>
      <c r="AC146" s="10"/>
      <c r="AD146" s="10"/>
      <c r="AE146" s="10"/>
      <c r="AF146" s="10"/>
      <c r="AG146" s="10"/>
      <c r="AH146" s="10"/>
      <c r="AI146" s="10"/>
      <c r="AJ146" s="10"/>
      <c r="AK146" s="10"/>
      <c r="AL146" s="10"/>
      <c r="AM146" s="10"/>
      <c r="AN146" s="10"/>
      <c r="AO146" s="10"/>
    </row>
    <row r="147" spans="1:41" ht="27.75" customHeight="1">
      <c r="A147" s="57"/>
      <c r="B147" s="57"/>
      <c r="C147" s="57"/>
      <c r="D147" s="57"/>
      <c r="E147" s="57"/>
      <c r="F147" s="57"/>
      <c r="G147" s="57"/>
      <c r="H147" s="57"/>
      <c r="I147" s="57"/>
      <c r="J147" s="57"/>
      <c r="K147" s="57"/>
      <c r="L147" s="57"/>
      <c r="M147" s="57"/>
      <c r="N147" s="57"/>
      <c r="O147" s="57"/>
      <c r="P147" s="57"/>
      <c r="Q147" s="57"/>
      <c r="R147" s="57"/>
      <c r="S147" s="57"/>
      <c r="T147" s="57"/>
      <c r="U147" s="57"/>
      <c r="V147" s="10"/>
      <c r="W147" s="10"/>
      <c r="X147" s="10"/>
      <c r="Y147" s="10"/>
      <c r="Z147" s="10"/>
      <c r="AA147" s="10"/>
      <c r="AB147" s="10"/>
      <c r="AC147" s="10"/>
      <c r="AD147" s="10"/>
      <c r="AE147" s="10"/>
      <c r="AF147" s="10"/>
      <c r="AG147" s="10"/>
      <c r="AH147" s="10"/>
      <c r="AI147" s="10"/>
      <c r="AJ147" s="10"/>
      <c r="AK147" s="10"/>
      <c r="AL147" s="10"/>
      <c r="AM147" s="10"/>
      <c r="AN147" s="10"/>
      <c r="AO147" s="10"/>
    </row>
    <row r="148" spans="1:41"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row>
    <row r="149" spans="1:2" ht="12.75">
      <c r="A149" s="21" t="s">
        <v>2</v>
      </c>
      <c r="B149" s="9"/>
    </row>
    <row r="150" spans="1:21" ht="40.5" customHeight="1">
      <c r="A150" s="57" t="s">
        <v>285</v>
      </c>
      <c r="B150" s="57"/>
      <c r="C150" s="57"/>
      <c r="D150" s="57"/>
      <c r="E150" s="57"/>
      <c r="F150" s="57"/>
      <c r="G150" s="57"/>
      <c r="H150" s="57"/>
      <c r="I150" s="57"/>
      <c r="J150" s="57"/>
      <c r="K150" s="57"/>
      <c r="L150" s="57"/>
      <c r="M150" s="57"/>
      <c r="N150" s="57"/>
      <c r="O150" s="57"/>
      <c r="P150" s="57"/>
      <c r="Q150" s="57"/>
      <c r="R150" s="57"/>
      <c r="S150" s="57"/>
      <c r="T150" s="57"/>
      <c r="U150" s="57"/>
    </row>
    <row r="151" spans="1:21" ht="15.75" customHeight="1">
      <c r="A151" s="10"/>
      <c r="B151" s="10"/>
      <c r="C151" s="10"/>
      <c r="D151" s="10"/>
      <c r="E151" s="10"/>
      <c r="F151" s="10"/>
      <c r="G151" s="10"/>
      <c r="H151" s="10"/>
      <c r="I151" s="10"/>
      <c r="J151" s="10"/>
      <c r="K151" s="10"/>
      <c r="L151" s="10"/>
      <c r="M151" s="10"/>
      <c r="N151" s="10"/>
      <c r="O151" s="10"/>
      <c r="P151" s="10"/>
      <c r="Q151" s="10"/>
      <c r="R151" s="10"/>
      <c r="S151" s="10"/>
      <c r="T151" s="10"/>
      <c r="U151" s="10"/>
    </row>
    <row r="152" spans="1:2" ht="12.75">
      <c r="A152" s="21" t="s">
        <v>3</v>
      </c>
      <c r="B152" s="9"/>
    </row>
    <row r="153" spans="1:21" s="6" customFormat="1" ht="40.5" customHeight="1">
      <c r="A153" s="56" t="s">
        <v>286</v>
      </c>
      <c r="B153" s="59"/>
      <c r="C153" s="59"/>
      <c r="D153" s="59"/>
      <c r="E153" s="59"/>
      <c r="F153" s="59"/>
      <c r="G153" s="59"/>
      <c r="H153" s="59"/>
      <c r="I153" s="59"/>
      <c r="J153" s="59"/>
      <c r="K153" s="59"/>
      <c r="L153" s="59"/>
      <c r="M153" s="59"/>
      <c r="N153" s="59"/>
      <c r="O153" s="59"/>
      <c r="P153" s="59"/>
      <c r="Q153" s="59"/>
      <c r="R153" s="59"/>
      <c r="S153" s="59"/>
      <c r="T153" s="59"/>
      <c r="U153" s="59"/>
    </row>
    <row r="155" spans="1:2" ht="12.75">
      <c r="A155" s="22" t="s">
        <v>287</v>
      </c>
      <c r="B155" s="7"/>
    </row>
    <row r="156" spans="1:21" s="6" customFormat="1" ht="45" customHeight="1">
      <c r="A156" s="56" t="s">
        <v>288</v>
      </c>
      <c r="B156" s="57"/>
      <c r="C156" s="57"/>
      <c r="D156" s="57"/>
      <c r="E156" s="57"/>
      <c r="F156" s="57"/>
      <c r="G156" s="57"/>
      <c r="H156" s="57"/>
      <c r="I156" s="57"/>
      <c r="J156" s="57"/>
      <c r="K156" s="57"/>
      <c r="L156" s="57"/>
      <c r="M156" s="57"/>
      <c r="N156" s="57"/>
      <c r="O156" s="57"/>
      <c r="P156" s="57"/>
      <c r="Q156" s="57"/>
      <c r="R156" s="57"/>
      <c r="S156" s="57"/>
      <c r="T156" s="57"/>
      <c r="U156" s="57"/>
    </row>
    <row r="158" spans="1:2" ht="12.75">
      <c r="A158" s="21" t="s">
        <v>289</v>
      </c>
      <c r="B158" s="9"/>
    </row>
    <row r="159" ht="12.75">
      <c r="A159" t="s">
        <v>290</v>
      </c>
    </row>
    <row r="161" spans="1:2" ht="12.75">
      <c r="A161" s="22" t="s">
        <v>291</v>
      </c>
      <c r="B161" s="7"/>
    </row>
    <row r="162" spans="1:48" s="6" customFormat="1" ht="42.75" customHeight="1">
      <c r="A162" s="56" t="s">
        <v>292</v>
      </c>
      <c r="B162" s="57"/>
      <c r="C162" s="57"/>
      <c r="D162" s="57"/>
      <c r="E162" s="57"/>
      <c r="F162" s="57"/>
      <c r="G162" s="57"/>
      <c r="H162" s="57"/>
      <c r="I162" s="57"/>
      <c r="J162" s="57"/>
      <c r="K162" s="57"/>
      <c r="L162" s="57"/>
      <c r="M162" s="57"/>
      <c r="N162" s="57"/>
      <c r="O162" s="57"/>
      <c r="P162" s="57"/>
      <c r="Q162" s="57"/>
      <c r="R162" s="57"/>
      <c r="S162" s="57"/>
      <c r="T162" s="57"/>
      <c r="U162" s="57"/>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row>
  </sheetData>
  <sheetProtection/>
  <mergeCells count="16">
    <mergeCell ref="C2:D2"/>
    <mergeCell ref="E2:F2"/>
    <mergeCell ref="G2:H2"/>
    <mergeCell ref="I2:J2"/>
    <mergeCell ref="A162:U162"/>
    <mergeCell ref="A141:U141"/>
    <mergeCell ref="A143:U143"/>
    <mergeCell ref="A146:U147"/>
    <mergeCell ref="A150:U150"/>
    <mergeCell ref="A153:U153"/>
    <mergeCell ref="A156:U156"/>
    <mergeCell ref="T2:U2"/>
    <mergeCell ref="K2:L2"/>
    <mergeCell ref="M2:N2"/>
    <mergeCell ref="R2:S2"/>
    <mergeCell ref="O2:P2"/>
  </mergeCells>
  <printOptions gridLines="1" horizontalCentered="1"/>
  <pageMargins left="0.2" right="0.19" top="0.66" bottom="0.79" header="0.22" footer="0.5"/>
  <pageSetup horizontalDpi="600" verticalDpi="600" orientation="landscape" paperSize="5" r:id="rId1"/>
  <headerFooter alignWithMargins="0">
    <oddHeader>&amp;C&amp;14Child Care Capacity/Count Report</oddHeader>
    <oddFooter>&amp;R12-15-09</oddFooter>
  </headerFooter>
</worksheet>
</file>

<file path=xl/worksheets/sheet4.xml><?xml version="1.0" encoding="utf-8"?>
<worksheet xmlns="http://schemas.openxmlformats.org/spreadsheetml/2006/main" xmlns:r="http://schemas.openxmlformats.org/officeDocument/2006/relationships">
  <dimension ref="A1:N160"/>
  <sheetViews>
    <sheetView zoomScalePageLayoutView="0" workbookViewId="0" topLeftCell="A1">
      <selection activeCell="A1" sqref="A1:B65536"/>
    </sheetView>
  </sheetViews>
  <sheetFormatPr defaultColWidth="9.140625" defaultRowHeight="12.75"/>
  <cols>
    <col min="1" max="1" width="22.7109375" style="0" bestFit="1" customWidth="1"/>
    <col min="2" max="2" width="6.57421875" style="8" customWidth="1"/>
  </cols>
  <sheetData>
    <row r="1" spans="1:2" s="3" customFormat="1" ht="15">
      <c r="A1" s="17" t="s">
        <v>10</v>
      </c>
      <c r="B1" s="7" t="s">
        <v>145</v>
      </c>
    </row>
    <row r="2" spans="1:2" ht="15">
      <c r="A2" s="18" t="s">
        <v>147</v>
      </c>
      <c r="B2" s="8" t="s">
        <v>11</v>
      </c>
    </row>
    <row r="3" spans="1:2" ht="15">
      <c r="A3" s="18" t="s">
        <v>148</v>
      </c>
      <c r="B3" s="8" t="s">
        <v>12</v>
      </c>
    </row>
    <row r="4" spans="1:2" ht="15">
      <c r="A4" s="18" t="s">
        <v>149</v>
      </c>
      <c r="B4" s="8" t="s">
        <v>13</v>
      </c>
    </row>
    <row r="5" spans="1:2" ht="15">
      <c r="A5" s="18" t="s">
        <v>150</v>
      </c>
      <c r="B5" s="8" t="s">
        <v>14</v>
      </c>
    </row>
    <row r="6" spans="1:2" ht="15">
      <c r="A6" s="18" t="s">
        <v>151</v>
      </c>
      <c r="B6" s="8" t="s">
        <v>15</v>
      </c>
    </row>
    <row r="7" spans="1:2" ht="15">
      <c r="A7" s="18" t="s">
        <v>152</v>
      </c>
      <c r="B7" s="8" t="s">
        <v>16</v>
      </c>
    </row>
    <row r="8" spans="1:2" ht="15">
      <c r="A8" s="18" t="s">
        <v>153</v>
      </c>
      <c r="B8" s="8" t="s">
        <v>17</v>
      </c>
    </row>
    <row r="9" spans="1:2" ht="15">
      <c r="A9" s="18" t="s">
        <v>154</v>
      </c>
      <c r="B9" s="8" t="s">
        <v>18</v>
      </c>
    </row>
    <row r="10" spans="1:2" ht="15">
      <c r="A10" s="18" t="s">
        <v>155</v>
      </c>
      <c r="B10" s="8" t="s">
        <v>19</v>
      </c>
    </row>
    <row r="11" spans="1:2" ht="15">
      <c r="A11" s="18" t="s">
        <v>156</v>
      </c>
      <c r="B11" s="8" t="s">
        <v>20</v>
      </c>
    </row>
    <row r="12" spans="1:2" ht="15">
      <c r="A12" s="18" t="s">
        <v>278</v>
      </c>
      <c r="B12" s="8" t="s">
        <v>21</v>
      </c>
    </row>
    <row r="13" spans="1:2" ht="15">
      <c r="A13" s="18" t="s">
        <v>157</v>
      </c>
      <c r="B13" s="8" t="s">
        <v>22</v>
      </c>
    </row>
    <row r="14" spans="1:2" ht="15">
      <c r="A14" s="18" t="s">
        <v>158</v>
      </c>
      <c r="B14" s="8" t="s">
        <v>23</v>
      </c>
    </row>
    <row r="15" spans="1:2" ht="15">
      <c r="A15" s="18" t="s">
        <v>159</v>
      </c>
      <c r="B15" s="8" t="s">
        <v>24</v>
      </c>
    </row>
    <row r="16" spans="1:2" ht="15">
      <c r="A16" s="18" t="s">
        <v>279</v>
      </c>
      <c r="B16" s="8" t="s">
        <v>25</v>
      </c>
    </row>
    <row r="17" spans="1:2" ht="15">
      <c r="A17" s="18" t="s">
        <v>160</v>
      </c>
      <c r="B17" s="8" t="s">
        <v>26</v>
      </c>
    </row>
    <row r="18" spans="1:2" ht="15">
      <c r="A18" s="18" t="s">
        <v>161</v>
      </c>
      <c r="B18" s="8" t="s">
        <v>27</v>
      </c>
    </row>
    <row r="19" spans="1:2" ht="15">
      <c r="A19" s="18" t="s">
        <v>162</v>
      </c>
      <c r="B19" s="8" t="s">
        <v>28</v>
      </c>
    </row>
    <row r="20" spans="1:2" ht="15">
      <c r="A20" s="18" t="s">
        <v>163</v>
      </c>
      <c r="B20" s="8" t="s">
        <v>29</v>
      </c>
    </row>
    <row r="21" spans="1:2" ht="15">
      <c r="A21" s="18" t="s">
        <v>164</v>
      </c>
      <c r="B21" s="8" t="s">
        <v>30</v>
      </c>
    </row>
    <row r="22" spans="1:2" ht="15">
      <c r="A22" s="18" t="s">
        <v>165</v>
      </c>
      <c r="B22" s="8" t="s">
        <v>31</v>
      </c>
    </row>
    <row r="23" spans="1:2" ht="15">
      <c r="A23" s="18" t="s">
        <v>166</v>
      </c>
      <c r="B23" s="8" t="s">
        <v>32</v>
      </c>
    </row>
    <row r="24" spans="1:2" ht="15">
      <c r="A24" s="18" t="s">
        <v>167</v>
      </c>
      <c r="B24" s="8" t="s">
        <v>33</v>
      </c>
    </row>
    <row r="25" spans="1:2" ht="15">
      <c r="A25" s="18" t="s">
        <v>168</v>
      </c>
      <c r="B25" s="8" t="s">
        <v>34</v>
      </c>
    </row>
    <row r="26" spans="1:2" ht="15">
      <c r="A26" s="18" t="s">
        <v>169</v>
      </c>
      <c r="B26" s="8" t="s">
        <v>35</v>
      </c>
    </row>
    <row r="27" spans="1:2" ht="15">
      <c r="A27" s="18" t="s">
        <v>170</v>
      </c>
      <c r="B27" s="8" t="s">
        <v>36</v>
      </c>
    </row>
    <row r="28" spans="1:2" ht="15">
      <c r="A28" s="18" t="s">
        <v>171</v>
      </c>
      <c r="B28" s="8" t="s">
        <v>37</v>
      </c>
    </row>
    <row r="29" spans="1:2" ht="15">
      <c r="A29" s="18" t="s">
        <v>172</v>
      </c>
      <c r="B29" s="8" t="s">
        <v>38</v>
      </c>
    </row>
    <row r="30" spans="1:2" ht="15">
      <c r="A30" s="18" t="s">
        <v>173</v>
      </c>
      <c r="B30" s="8" t="s">
        <v>39</v>
      </c>
    </row>
    <row r="31" spans="1:2" ht="30">
      <c r="A31" s="18" t="s">
        <v>174</v>
      </c>
      <c r="B31" s="8" t="s">
        <v>40</v>
      </c>
    </row>
    <row r="32" spans="1:2" ht="15">
      <c r="A32" s="18" t="s">
        <v>175</v>
      </c>
      <c r="B32" s="8" t="s">
        <v>41</v>
      </c>
    </row>
    <row r="33" spans="1:2" ht="15">
      <c r="A33" s="18" t="s">
        <v>176</v>
      </c>
      <c r="B33" s="8" t="s">
        <v>42</v>
      </c>
    </row>
    <row r="34" spans="1:2" ht="15">
      <c r="A34" s="18" t="s">
        <v>177</v>
      </c>
      <c r="B34" s="8" t="s">
        <v>43</v>
      </c>
    </row>
    <row r="35" spans="1:2" ht="15">
      <c r="A35" s="18" t="s">
        <v>178</v>
      </c>
      <c r="B35" s="8" t="s">
        <v>44</v>
      </c>
    </row>
    <row r="36" spans="1:2" ht="15">
      <c r="A36" s="18" t="s">
        <v>179</v>
      </c>
      <c r="B36" s="8" t="s">
        <v>45</v>
      </c>
    </row>
    <row r="37" spans="1:2" ht="15">
      <c r="A37" s="18" t="s">
        <v>180</v>
      </c>
      <c r="B37" s="8" t="s">
        <v>46</v>
      </c>
    </row>
    <row r="38" spans="1:2" ht="15">
      <c r="A38" s="18" t="s">
        <v>181</v>
      </c>
      <c r="B38" s="8" t="s">
        <v>47</v>
      </c>
    </row>
    <row r="39" spans="1:2" ht="15">
      <c r="A39" s="18" t="s">
        <v>182</v>
      </c>
      <c r="B39" s="8" t="s">
        <v>48</v>
      </c>
    </row>
    <row r="40" spans="1:2" ht="15">
      <c r="A40" s="18" t="s">
        <v>183</v>
      </c>
      <c r="B40" s="8" t="s">
        <v>49</v>
      </c>
    </row>
    <row r="41" spans="1:2" ht="15">
      <c r="A41" s="18" t="s">
        <v>185</v>
      </c>
      <c r="B41" s="8" t="s">
        <v>50</v>
      </c>
    </row>
    <row r="42" spans="1:2" ht="15">
      <c r="A42" s="18" t="s">
        <v>184</v>
      </c>
      <c r="B42" s="8" t="s">
        <v>51</v>
      </c>
    </row>
    <row r="43" spans="1:2" ht="15">
      <c r="A43" s="18" t="s">
        <v>186</v>
      </c>
      <c r="B43" s="8" t="s">
        <v>52</v>
      </c>
    </row>
    <row r="44" spans="1:2" ht="15">
      <c r="A44" s="18" t="s">
        <v>187</v>
      </c>
      <c r="B44" s="8" t="s">
        <v>53</v>
      </c>
    </row>
    <row r="45" spans="1:2" ht="15">
      <c r="A45" s="18" t="s">
        <v>188</v>
      </c>
      <c r="B45" s="8" t="s">
        <v>54</v>
      </c>
    </row>
    <row r="46" spans="1:2" ht="15">
      <c r="A46" s="18" t="s">
        <v>189</v>
      </c>
      <c r="B46" s="8" t="s">
        <v>55</v>
      </c>
    </row>
    <row r="47" spans="1:2" ht="15">
      <c r="A47" s="18" t="s">
        <v>191</v>
      </c>
      <c r="B47" s="8" t="s">
        <v>56</v>
      </c>
    </row>
    <row r="48" spans="1:2" ht="15">
      <c r="A48" s="18" t="s">
        <v>190</v>
      </c>
      <c r="B48" s="8" t="s">
        <v>57</v>
      </c>
    </row>
    <row r="49" spans="1:2" ht="15">
      <c r="A49" s="18" t="s">
        <v>192</v>
      </c>
      <c r="B49" s="8" t="s">
        <v>58</v>
      </c>
    </row>
    <row r="50" spans="1:2" ht="15">
      <c r="A50" s="18" t="s">
        <v>193</v>
      </c>
      <c r="B50" s="8" t="s">
        <v>59</v>
      </c>
    </row>
    <row r="51" spans="1:2" ht="15">
      <c r="A51" s="18" t="s">
        <v>194</v>
      </c>
      <c r="B51" s="8" t="s">
        <v>60</v>
      </c>
    </row>
    <row r="52" spans="1:2" ht="15">
      <c r="A52" s="18" t="s">
        <v>195</v>
      </c>
      <c r="B52" s="8" t="s">
        <v>61</v>
      </c>
    </row>
    <row r="53" spans="1:2" ht="15">
      <c r="A53" s="18" t="s">
        <v>196</v>
      </c>
      <c r="B53" s="8" t="s">
        <v>62</v>
      </c>
    </row>
    <row r="54" spans="1:2" ht="15">
      <c r="A54" s="18" t="s">
        <v>197</v>
      </c>
      <c r="B54" s="8" t="s">
        <v>63</v>
      </c>
    </row>
    <row r="55" spans="1:2" ht="15">
      <c r="A55" s="18" t="s">
        <v>198</v>
      </c>
      <c r="B55" s="8" t="s">
        <v>64</v>
      </c>
    </row>
    <row r="56" spans="1:2" ht="15">
      <c r="A56" s="18" t="s">
        <v>199</v>
      </c>
      <c r="B56" s="8" t="s">
        <v>65</v>
      </c>
    </row>
    <row r="57" spans="1:2" ht="15">
      <c r="A57" s="18" t="s">
        <v>200</v>
      </c>
      <c r="B57" s="8" t="s">
        <v>66</v>
      </c>
    </row>
    <row r="58" spans="1:2" ht="15">
      <c r="A58" s="18" t="s">
        <v>201</v>
      </c>
      <c r="B58" s="8" t="s">
        <v>67</v>
      </c>
    </row>
    <row r="59" spans="1:2" ht="15">
      <c r="A59" s="18" t="s">
        <v>202</v>
      </c>
      <c r="B59" s="8" t="s">
        <v>68</v>
      </c>
    </row>
    <row r="60" spans="1:2" ht="15">
      <c r="A60" s="18" t="s">
        <v>203</v>
      </c>
      <c r="B60" s="8" t="s">
        <v>69</v>
      </c>
    </row>
    <row r="61" spans="1:2" ht="15">
      <c r="A61" s="18" t="s">
        <v>204</v>
      </c>
      <c r="B61" s="8" t="s">
        <v>70</v>
      </c>
    </row>
    <row r="62" spans="1:2" ht="15">
      <c r="A62" s="18" t="s">
        <v>205</v>
      </c>
      <c r="B62" s="8" t="s">
        <v>71</v>
      </c>
    </row>
    <row r="63" spans="1:2" ht="15">
      <c r="A63" s="18" t="s">
        <v>206</v>
      </c>
      <c r="B63" s="8" t="s">
        <v>72</v>
      </c>
    </row>
    <row r="64" spans="1:2" ht="15">
      <c r="A64" s="18" t="s">
        <v>207</v>
      </c>
      <c r="B64" s="8" t="s">
        <v>73</v>
      </c>
    </row>
    <row r="65" spans="1:2" ht="15">
      <c r="A65" s="18" t="s">
        <v>208</v>
      </c>
      <c r="B65" s="8" t="s">
        <v>74</v>
      </c>
    </row>
    <row r="66" spans="1:2" ht="15">
      <c r="A66" s="18" t="s">
        <v>209</v>
      </c>
      <c r="B66" s="8" t="s">
        <v>75</v>
      </c>
    </row>
    <row r="67" spans="1:2" ht="15">
      <c r="A67" s="18" t="s">
        <v>210</v>
      </c>
      <c r="B67" s="8" t="s">
        <v>76</v>
      </c>
    </row>
    <row r="68" spans="1:2" ht="15">
      <c r="A68" s="18" t="s">
        <v>211</v>
      </c>
      <c r="B68" s="8" t="s">
        <v>77</v>
      </c>
    </row>
    <row r="69" spans="1:2" ht="15">
      <c r="A69" s="18" t="s">
        <v>212</v>
      </c>
      <c r="B69" s="8" t="s">
        <v>78</v>
      </c>
    </row>
    <row r="70" spans="1:2" ht="15">
      <c r="A70" s="18" t="s">
        <v>213</v>
      </c>
      <c r="B70" s="8" t="s">
        <v>79</v>
      </c>
    </row>
    <row r="71" spans="1:2" ht="15">
      <c r="A71" s="18" t="s">
        <v>214</v>
      </c>
      <c r="B71" s="8" t="s">
        <v>80</v>
      </c>
    </row>
    <row r="72" spans="1:2" ht="15">
      <c r="A72" s="18" t="s">
        <v>215</v>
      </c>
      <c r="B72" s="8" t="s">
        <v>81</v>
      </c>
    </row>
    <row r="73" spans="1:2" ht="15">
      <c r="A73" s="18" t="s">
        <v>216</v>
      </c>
      <c r="B73" s="8" t="s">
        <v>82</v>
      </c>
    </row>
    <row r="74" spans="1:2" ht="15">
      <c r="A74" s="18" t="s">
        <v>217</v>
      </c>
      <c r="B74" s="8" t="s">
        <v>83</v>
      </c>
    </row>
    <row r="75" spans="1:2" ht="15">
      <c r="A75" s="18" t="s">
        <v>218</v>
      </c>
      <c r="B75" s="8" t="s">
        <v>84</v>
      </c>
    </row>
    <row r="76" spans="1:2" ht="15">
      <c r="A76" s="18" t="s">
        <v>219</v>
      </c>
      <c r="B76" s="8" t="s">
        <v>85</v>
      </c>
    </row>
    <row r="77" spans="1:2" ht="15">
      <c r="A77" s="18" t="s">
        <v>220</v>
      </c>
      <c r="B77" s="8" t="s">
        <v>86</v>
      </c>
    </row>
    <row r="78" spans="1:2" ht="15">
      <c r="A78" s="18" t="s">
        <v>221</v>
      </c>
      <c r="B78" s="8" t="s">
        <v>87</v>
      </c>
    </row>
    <row r="79" spans="1:2" ht="15">
      <c r="A79" s="18" t="s">
        <v>222</v>
      </c>
      <c r="B79" s="8" t="s">
        <v>88</v>
      </c>
    </row>
    <row r="80" spans="1:2" ht="15">
      <c r="A80" s="18" t="s">
        <v>223</v>
      </c>
      <c r="B80" s="8" t="s">
        <v>89</v>
      </c>
    </row>
    <row r="81" spans="1:2" ht="15">
      <c r="A81" s="18" t="s">
        <v>224</v>
      </c>
      <c r="B81" s="8" t="s">
        <v>90</v>
      </c>
    </row>
    <row r="82" spans="1:2" ht="15">
      <c r="A82" s="18" t="s">
        <v>225</v>
      </c>
      <c r="B82" s="8" t="s">
        <v>91</v>
      </c>
    </row>
    <row r="83" spans="1:2" ht="15">
      <c r="A83" s="18" t="s">
        <v>226</v>
      </c>
      <c r="B83" s="8" t="s">
        <v>92</v>
      </c>
    </row>
    <row r="84" spans="1:2" ht="15">
      <c r="A84" s="18" t="s">
        <v>227</v>
      </c>
      <c r="B84" s="8" t="s">
        <v>93</v>
      </c>
    </row>
    <row r="85" spans="1:2" ht="15">
      <c r="A85" s="18" t="s">
        <v>228</v>
      </c>
      <c r="B85" s="8" t="s">
        <v>94</v>
      </c>
    </row>
    <row r="86" spans="1:2" ht="15">
      <c r="A86" s="18" t="s">
        <v>229</v>
      </c>
      <c r="B86" s="8" t="s">
        <v>95</v>
      </c>
    </row>
    <row r="87" spans="1:2" ht="15">
      <c r="A87" s="18" t="s">
        <v>230</v>
      </c>
      <c r="B87" s="8" t="s">
        <v>96</v>
      </c>
    </row>
    <row r="88" spans="1:2" ht="15">
      <c r="A88" s="18" t="s">
        <v>231</v>
      </c>
      <c r="B88" s="8" t="s">
        <v>97</v>
      </c>
    </row>
    <row r="89" spans="1:2" ht="15">
      <c r="A89" s="18" t="s">
        <v>232</v>
      </c>
      <c r="B89" s="8" t="s">
        <v>98</v>
      </c>
    </row>
    <row r="90" spans="1:2" ht="15">
      <c r="A90" s="18" t="s">
        <v>233</v>
      </c>
      <c r="B90" s="8" t="s">
        <v>99</v>
      </c>
    </row>
    <row r="91" spans="1:2" ht="15">
      <c r="A91" s="18" t="s">
        <v>234</v>
      </c>
      <c r="B91" s="8" t="s">
        <v>100</v>
      </c>
    </row>
    <row r="92" spans="1:2" ht="15">
      <c r="A92" s="18" t="s">
        <v>235</v>
      </c>
      <c r="B92" s="8" t="s">
        <v>101</v>
      </c>
    </row>
    <row r="93" spans="1:2" ht="15">
      <c r="A93" s="18" t="s">
        <v>236</v>
      </c>
      <c r="B93" s="8" t="s">
        <v>102</v>
      </c>
    </row>
    <row r="94" spans="1:2" ht="15">
      <c r="A94" s="18" t="s">
        <v>237</v>
      </c>
      <c r="B94" s="8" t="s">
        <v>103</v>
      </c>
    </row>
    <row r="95" spans="1:2" ht="15">
      <c r="A95" s="18" t="s">
        <v>238</v>
      </c>
      <c r="B95" s="8" t="s">
        <v>104</v>
      </c>
    </row>
    <row r="96" spans="1:2" ht="15">
      <c r="A96" s="18" t="s">
        <v>239</v>
      </c>
      <c r="B96" s="8" t="s">
        <v>105</v>
      </c>
    </row>
    <row r="97" spans="1:2" ht="15">
      <c r="A97" s="18" t="s">
        <v>240</v>
      </c>
      <c r="B97" s="8" t="s">
        <v>106</v>
      </c>
    </row>
    <row r="98" spans="1:2" ht="15">
      <c r="A98" s="18" t="s">
        <v>241</v>
      </c>
      <c r="B98" s="8" t="s">
        <v>107</v>
      </c>
    </row>
    <row r="99" spans="1:2" ht="15">
      <c r="A99" s="18" t="s">
        <v>242</v>
      </c>
      <c r="B99" s="8" t="s">
        <v>108</v>
      </c>
    </row>
    <row r="100" spans="1:2" ht="15">
      <c r="A100" s="18" t="s">
        <v>243</v>
      </c>
      <c r="B100" s="8" t="s">
        <v>109</v>
      </c>
    </row>
    <row r="101" spans="1:2" ht="15">
      <c r="A101" s="18" t="s">
        <v>244</v>
      </c>
      <c r="B101" s="8" t="s">
        <v>110</v>
      </c>
    </row>
    <row r="102" spans="1:2" ht="15">
      <c r="A102" s="18" t="s">
        <v>245</v>
      </c>
      <c r="B102" s="8" t="s">
        <v>111</v>
      </c>
    </row>
    <row r="103" spans="1:2" ht="15">
      <c r="A103" s="18" t="s">
        <v>246</v>
      </c>
      <c r="B103" s="8" t="s">
        <v>112</v>
      </c>
    </row>
    <row r="104" spans="1:2" ht="15">
      <c r="A104" s="18" t="s">
        <v>247</v>
      </c>
      <c r="B104" s="8" t="s">
        <v>113</v>
      </c>
    </row>
    <row r="105" spans="1:2" ht="15">
      <c r="A105" s="18" t="s">
        <v>248</v>
      </c>
      <c r="B105" s="8" t="s">
        <v>114</v>
      </c>
    </row>
    <row r="106" spans="1:2" ht="15">
      <c r="A106" s="18" t="s">
        <v>249</v>
      </c>
      <c r="B106" s="8" t="s">
        <v>115</v>
      </c>
    </row>
    <row r="107" spans="1:2" ht="15">
      <c r="A107" s="18" t="s">
        <v>250</v>
      </c>
      <c r="B107" s="8" t="s">
        <v>116</v>
      </c>
    </row>
    <row r="108" spans="1:2" ht="15">
      <c r="A108" s="18" t="s">
        <v>280</v>
      </c>
      <c r="B108" s="8" t="s">
        <v>117</v>
      </c>
    </row>
    <row r="109" spans="1:2" ht="15">
      <c r="A109" s="18" t="s">
        <v>252</v>
      </c>
      <c r="B109" s="8" t="s">
        <v>118</v>
      </c>
    </row>
    <row r="110" spans="1:2" ht="15">
      <c r="A110" s="18" t="s">
        <v>251</v>
      </c>
      <c r="B110" s="8" t="s">
        <v>119</v>
      </c>
    </row>
    <row r="111" spans="1:2" ht="15">
      <c r="A111" s="18" t="s">
        <v>253</v>
      </c>
      <c r="B111" s="8" t="s">
        <v>120</v>
      </c>
    </row>
    <row r="112" spans="1:2" ht="15">
      <c r="A112" s="18" t="s">
        <v>254</v>
      </c>
      <c r="B112" s="8" t="s">
        <v>121</v>
      </c>
    </row>
    <row r="113" spans="1:2" ht="15">
      <c r="A113" s="18" t="s">
        <v>255</v>
      </c>
      <c r="B113" s="8" t="s">
        <v>122</v>
      </c>
    </row>
    <row r="114" spans="1:2" ht="15">
      <c r="A114" s="18" t="s">
        <v>256</v>
      </c>
      <c r="B114" s="8" t="s">
        <v>123</v>
      </c>
    </row>
    <row r="115" spans="1:2" ht="15">
      <c r="A115" s="18" t="s">
        <v>257</v>
      </c>
      <c r="B115" s="8" t="s">
        <v>124</v>
      </c>
    </row>
    <row r="116" spans="1:2" ht="15">
      <c r="A116" s="18" t="s">
        <v>258</v>
      </c>
      <c r="B116" s="8" t="s">
        <v>125</v>
      </c>
    </row>
    <row r="117" spans="1:2" ht="15">
      <c r="A117" s="18" t="s">
        <v>259</v>
      </c>
      <c r="B117" s="8" t="s">
        <v>126</v>
      </c>
    </row>
    <row r="118" spans="1:2" ht="15">
      <c r="A118" s="18" t="s">
        <v>260</v>
      </c>
      <c r="B118" s="8" t="s">
        <v>127</v>
      </c>
    </row>
    <row r="119" spans="1:2" ht="15">
      <c r="A119" s="18" t="s">
        <v>261</v>
      </c>
      <c r="B119" s="8" t="s">
        <v>128</v>
      </c>
    </row>
    <row r="120" spans="1:2" ht="15">
      <c r="A120" s="18" t="s">
        <v>262</v>
      </c>
      <c r="B120" s="8" t="s">
        <v>129</v>
      </c>
    </row>
    <row r="121" spans="1:2" ht="15">
      <c r="A121" s="18" t="s">
        <v>263</v>
      </c>
      <c r="B121" s="8" t="s">
        <v>130</v>
      </c>
    </row>
    <row r="122" spans="1:2" ht="15">
      <c r="A122" s="18" t="s">
        <v>264</v>
      </c>
      <c r="B122" s="8" t="s">
        <v>131</v>
      </c>
    </row>
    <row r="123" spans="1:2" ht="15">
      <c r="A123" s="18" t="s">
        <v>265</v>
      </c>
      <c r="B123" s="8" t="s">
        <v>132</v>
      </c>
    </row>
    <row r="124" spans="1:2" ht="15">
      <c r="A124" s="18" t="s">
        <v>266</v>
      </c>
      <c r="B124" s="8" t="s">
        <v>133</v>
      </c>
    </row>
    <row r="125" spans="1:2" ht="15">
      <c r="A125" s="18" t="s">
        <v>267</v>
      </c>
      <c r="B125" s="8" t="s">
        <v>134</v>
      </c>
    </row>
    <row r="126" spans="1:2" ht="15">
      <c r="A126" s="18" t="s">
        <v>268</v>
      </c>
      <c r="B126" s="8" t="s">
        <v>135</v>
      </c>
    </row>
    <row r="127" spans="1:2" ht="15">
      <c r="A127" s="18" t="s">
        <v>269</v>
      </c>
      <c r="B127" s="8" t="s">
        <v>136</v>
      </c>
    </row>
    <row r="128" spans="1:2" ht="15">
      <c r="A128" s="18" t="s">
        <v>270</v>
      </c>
      <c r="B128" s="8" t="s">
        <v>137</v>
      </c>
    </row>
    <row r="129" spans="1:2" ht="15">
      <c r="A129" s="18" t="s">
        <v>271</v>
      </c>
      <c r="B129" s="8" t="s">
        <v>138</v>
      </c>
    </row>
    <row r="130" spans="1:2" ht="15">
      <c r="A130" s="18" t="s">
        <v>272</v>
      </c>
      <c r="B130" s="8" t="s">
        <v>139</v>
      </c>
    </row>
    <row r="131" spans="1:2" ht="15">
      <c r="A131" s="18" t="s">
        <v>273</v>
      </c>
      <c r="B131" s="8" t="s">
        <v>140</v>
      </c>
    </row>
    <row r="132" spans="1:2" ht="15">
      <c r="A132" s="18" t="s">
        <v>274</v>
      </c>
      <c r="B132" s="8" t="s">
        <v>141</v>
      </c>
    </row>
    <row r="133" spans="1:2" ht="15">
      <c r="A133" s="18" t="s">
        <v>275</v>
      </c>
      <c r="B133" s="8" t="s">
        <v>142</v>
      </c>
    </row>
    <row r="134" spans="1:2" ht="15">
      <c r="A134" s="18" t="s">
        <v>276</v>
      </c>
      <c r="B134" s="8" t="s">
        <v>143</v>
      </c>
    </row>
    <row r="135" spans="1:2" ht="15">
      <c r="A135" s="18" t="s">
        <v>277</v>
      </c>
      <c r="B135" s="8" t="s">
        <v>144</v>
      </c>
    </row>
    <row r="137" ht="12.75">
      <c r="B137" s="7"/>
    </row>
    <row r="139" ht="12.75" customHeight="1">
      <c r="B139" s="16"/>
    </row>
    <row r="140" ht="12.75">
      <c r="B140" s="13"/>
    </row>
    <row r="141" ht="27" customHeight="1">
      <c r="B141" s="15"/>
    </row>
    <row r="143" ht="12.75">
      <c r="B143" s="9"/>
    </row>
    <row r="144" spans="2:7" ht="12.75">
      <c r="B144" s="57"/>
      <c r="C144" s="10"/>
      <c r="D144" s="10"/>
      <c r="E144" s="10"/>
      <c r="F144" s="10"/>
      <c r="G144" s="10"/>
    </row>
    <row r="145" spans="2:7" ht="27.75" customHeight="1">
      <c r="B145" s="57"/>
      <c r="C145" s="10"/>
      <c r="D145" s="10"/>
      <c r="E145" s="10"/>
      <c r="F145" s="10"/>
      <c r="G145" s="10"/>
    </row>
    <row r="146" spans="2:7" ht="12.75" customHeight="1">
      <c r="B146" s="10"/>
      <c r="C146" s="10"/>
      <c r="D146" s="10"/>
      <c r="E146" s="10"/>
      <c r="F146" s="10"/>
      <c r="G146" s="10"/>
    </row>
    <row r="147" ht="12.75">
      <c r="B147" s="9"/>
    </row>
    <row r="148" ht="40.5" customHeight="1">
      <c r="B148" s="10"/>
    </row>
    <row r="149" ht="15.75" customHeight="1">
      <c r="B149" s="10"/>
    </row>
    <row r="150" ht="12.75">
      <c r="B150" s="9"/>
    </row>
    <row r="151" s="6" customFormat="1" ht="40.5" customHeight="1">
      <c r="B151" s="14"/>
    </row>
    <row r="153" ht="12.75">
      <c r="B153" s="7"/>
    </row>
    <row r="154" s="6" customFormat="1" ht="45" customHeight="1">
      <c r="B154" s="10"/>
    </row>
    <row r="156" ht="12.75">
      <c r="B156" s="9"/>
    </row>
    <row r="159" ht="12.75">
      <c r="B159" s="7"/>
    </row>
    <row r="160" spans="2:14" s="6" customFormat="1" ht="42.75" customHeight="1">
      <c r="B160" s="10"/>
      <c r="C160" s="11"/>
      <c r="D160" s="11"/>
      <c r="E160" s="11"/>
      <c r="F160" s="11"/>
      <c r="G160" s="11"/>
      <c r="H160" s="11"/>
      <c r="I160" s="11"/>
      <c r="J160" s="11"/>
      <c r="K160" s="11"/>
      <c r="L160" s="11"/>
      <c r="M160" s="11"/>
      <c r="N160" s="11"/>
    </row>
  </sheetData>
  <sheetProtection/>
  <mergeCells count="1">
    <mergeCell ref="B144:B145"/>
  </mergeCells>
  <printOptions gridLines="1" horizontalCentered="1"/>
  <pageMargins left="0.2" right="0.19" top="0.66" bottom="0.79" header="0.22" footer="0.5"/>
  <pageSetup horizontalDpi="600" verticalDpi="600" orientation="landscape" paperSize="5" r:id="rId1"/>
  <headerFooter alignWithMargins="0">
    <oddHeader>&amp;C&amp;14Child Care Capacity/Count Report</oddHeader>
    <oddFooter>&amp;R12-15-09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Mattera, Alexander (VDSS)</dc:creator>
  <cp:keywords/>
  <dc:description/>
  <cp:lastModifiedBy>tpe95943</cp:lastModifiedBy>
  <cp:lastPrinted>2014-04-28T12:34:58Z</cp:lastPrinted>
  <dcterms:created xsi:type="dcterms:W3CDTF">2006-06-07T15:23:01Z</dcterms:created>
  <dcterms:modified xsi:type="dcterms:W3CDTF">2014-05-08T17:01:48Z</dcterms:modified>
  <cp:category/>
  <cp:version/>
  <cp:contentType/>
  <cp:contentStatus/>
</cp:coreProperties>
</file>