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xw09990\Documents\A\ASR\vdss_ann_report\fraud\"/>
    </mc:Choice>
  </mc:AlternateContent>
  <bookViews>
    <workbookView xWindow="0" yWindow="0" windowWidth="20490" windowHeight="7785" firstSheet="2" activeTab="2"/>
  </bookViews>
  <sheets>
    <sheet name="POWER BI" sheetId="6" state="hidden" r:id="rId1"/>
    <sheet name="Investigations" sheetId="4" state="hidden" r:id="rId2"/>
    <sheet name="Excel Online" sheetId="7" r:id="rId3"/>
    <sheet name="DOCUMENTATION" sheetId="5" state="hidden" r:id="rId4"/>
  </sheets>
  <definedNames>
    <definedName name="_xlnm.Print_Area" localSheetId="2">'Excel Online'!$B$2:$I$50</definedName>
    <definedName name="_xlnm.Print_Area" localSheetId="1">Investigations!$A$1:$F$31</definedName>
    <definedName name="_xlnm.Print_Area" localSheetId="0">'POWER BI'!$A$1:$E$24</definedName>
  </definedNames>
  <calcPr calcId="162913" calcOnSave="0"/>
</workbook>
</file>

<file path=xl/calcChain.xml><?xml version="1.0" encoding="utf-8"?>
<calcChain xmlns="http://schemas.openxmlformats.org/spreadsheetml/2006/main">
  <c r="F47" i="7" l="1"/>
  <c r="E47" i="7"/>
  <c r="G47" i="7"/>
  <c r="H47" i="7" s="1"/>
  <c r="C28" i="6" l="1"/>
  <c r="B28" i="6"/>
  <c r="D28" i="4"/>
  <c r="E28" i="4" s="1"/>
  <c r="D28" i="6" l="1"/>
  <c r="E28" i="6" s="1"/>
  <c r="F71" i="7"/>
  <c r="E71" i="7"/>
  <c r="G70" i="7"/>
  <c r="F70" i="7"/>
  <c r="E70" i="7"/>
  <c r="F69" i="7"/>
  <c r="E69" i="7"/>
  <c r="G68" i="7"/>
  <c r="F68" i="7"/>
  <c r="E68" i="7"/>
  <c r="F67" i="7"/>
  <c r="E67" i="7"/>
  <c r="G66" i="7"/>
  <c r="F66" i="7"/>
  <c r="E66" i="7"/>
  <c r="F65" i="7"/>
  <c r="E65" i="7"/>
  <c r="G64" i="7"/>
  <c r="F64" i="7"/>
  <c r="E64" i="7"/>
  <c r="D64" i="7"/>
  <c r="D65" i="7" s="1"/>
  <c r="B64" i="7"/>
  <c r="F63" i="7"/>
  <c r="F52" i="7" s="1"/>
  <c r="E63" i="7"/>
  <c r="E52" i="7" s="1"/>
  <c r="D63" i="7"/>
  <c r="B63" i="7"/>
  <c r="G62" i="7"/>
  <c r="F62" i="7"/>
  <c r="E62" i="7"/>
  <c r="B62" i="7"/>
  <c r="F61" i="7"/>
  <c r="E61" i="7"/>
  <c r="B61" i="7"/>
  <c r="F60" i="7"/>
  <c r="E60" i="7"/>
  <c r="B60" i="7"/>
  <c r="F59" i="7"/>
  <c r="E59" i="7"/>
  <c r="B59" i="7"/>
  <c r="G58" i="7"/>
  <c r="F58" i="7"/>
  <c r="E58" i="7"/>
  <c r="B58" i="7"/>
  <c r="F57" i="7"/>
  <c r="E57" i="7"/>
  <c r="B57" i="7"/>
  <c r="F56" i="7"/>
  <c r="E56" i="7"/>
  <c r="B56" i="7"/>
  <c r="F55" i="7"/>
  <c r="E55" i="7"/>
  <c r="B55" i="7"/>
  <c r="G54" i="7"/>
  <c r="F54" i="7"/>
  <c r="E54" i="7"/>
  <c r="B54" i="7"/>
  <c r="F53" i="7"/>
  <c r="E53" i="7"/>
  <c r="H46" i="7"/>
  <c r="G46" i="7"/>
  <c r="G45" i="7"/>
  <c r="H45" i="7" s="1"/>
  <c r="H44" i="7"/>
  <c r="G44" i="7"/>
  <c r="G43" i="7"/>
  <c r="G71" i="7" s="1"/>
  <c r="H42" i="7"/>
  <c r="G42" i="7"/>
  <c r="G41" i="7"/>
  <c r="G69" i="7" s="1"/>
  <c r="H40" i="7"/>
  <c r="G40" i="7"/>
  <c r="G39" i="7"/>
  <c r="G67" i="7" s="1"/>
  <c r="H38" i="7"/>
  <c r="G38" i="7"/>
  <c r="G37" i="7"/>
  <c r="G65" i="7" s="1"/>
  <c r="H36" i="7"/>
  <c r="G36" i="7"/>
  <c r="G35" i="7"/>
  <c r="G63" i="7" s="1"/>
  <c r="H34" i="7"/>
  <c r="G34" i="7"/>
  <c r="G33" i="7"/>
  <c r="G61" i="7" s="1"/>
  <c r="H32" i="7"/>
  <c r="H60" i="7" s="1"/>
  <c r="G32" i="7"/>
  <c r="G60" i="7" s="1"/>
  <c r="G31" i="7"/>
  <c r="H31" i="7" s="1"/>
  <c r="H59" i="7" s="1"/>
  <c r="H30" i="7"/>
  <c r="G30" i="7"/>
  <c r="G29" i="7"/>
  <c r="G57" i="7" s="1"/>
  <c r="H28" i="7"/>
  <c r="G28" i="7"/>
  <c r="G56" i="7" s="1"/>
  <c r="G27" i="7"/>
  <c r="H27" i="7" s="1"/>
  <c r="H55" i="7" s="1"/>
  <c r="H26" i="7"/>
  <c r="G26" i="7"/>
  <c r="G25" i="7"/>
  <c r="G53" i="7" s="1"/>
  <c r="H24" i="7"/>
  <c r="G24" i="7"/>
  <c r="H23" i="7"/>
  <c r="H22" i="7"/>
  <c r="H21" i="7"/>
  <c r="H66" i="7" l="1"/>
  <c r="G52" i="7"/>
  <c r="H56" i="7"/>
  <c r="H64" i="7"/>
  <c r="H54" i="7"/>
  <c r="B65" i="7"/>
  <c r="D66" i="7"/>
  <c r="G55" i="7"/>
  <c r="G59" i="7"/>
  <c r="H25" i="7"/>
  <c r="H53" i="7" s="1"/>
  <c r="H29" i="7"/>
  <c r="H57" i="7" s="1"/>
  <c r="H33" i="7"/>
  <c r="H61" i="7" s="1"/>
  <c r="H35" i="7"/>
  <c r="H63" i="7" s="1"/>
  <c r="H37" i="7"/>
  <c r="H65" i="7" s="1"/>
  <c r="H39" i="7"/>
  <c r="H67" i="7" s="1"/>
  <c r="H41" i="7"/>
  <c r="H69" i="7" s="1"/>
  <c r="H43" i="7"/>
  <c r="H71" i="7" s="1"/>
  <c r="C27" i="6"/>
  <c r="B27" i="6"/>
  <c r="D27" i="4"/>
  <c r="E27" i="4" s="1"/>
  <c r="H62" i="7" l="1"/>
  <c r="D67" i="7"/>
  <c r="B66" i="7"/>
  <c r="H58" i="7"/>
  <c r="H70" i="7"/>
  <c r="H68" i="7"/>
  <c r="D27" i="6"/>
  <c r="C26" i="6"/>
  <c r="B26" i="6"/>
  <c r="D26" i="4"/>
  <c r="E26" i="4" s="1"/>
  <c r="B67" i="7" l="1"/>
  <c r="D68" i="7"/>
  <c r="H52" i="7"/>
  <c r="E27" i="6"/>
  <c r="D26" i="6"/>
  <c r="E26" i="6"/>
  <c r="C25" i="6"/>
  <c r="B25" i="6"/>
  <c r="D25" i="4"/>
  <c r="E25" i="4" s="1"/>
  <c r="D69" i="7" l="1"/>
  <c r="B68" i="7"/>
  <c r="D25" i="6"/>
  <c r="E25" i="6" s="1"/>
  <c r="C23" i="6"/>
  <c r="C22" i="6"/>
  <c r="C21" i="6"/>
  <c r="C20" i="6"/>
  <c r="C19" i="6"/>
  <c r="C18" i="6"/>
  <c r="C17" i="6"/>
  <c r="C16" i="6"/>
  <c r="C15" i="6"/>
  <c r="C14" i="6"/>
  <c r="C13" i="6"/>
  <c r="C12" i="6"/>
  <c r="C11" i="6"/>
  <c r="C10" i="6"/>
  <c r="C9" i="6"/>
  <c r="C8" i="6"/>
  <c r="C7" i="6"/>
  <c r="C6" i="6"/>
  <c r="C5" i="6"/>
  <c r="C4" i="6"/>
  <c r="C3" i="6"/>
  <c r="C2" i="6"/>
  <c r="E4" i="4"/>
  <c r="E3" i="4"/>
  <c r="E2" i="4"/>
  <c r="B23" i="6"/>
  <c r="B22" i="6"/>
  <c r="B21" i="6"/>
  <c r="B20" i="6"/>
  <c r="B19" i="6"/>
  <c r="B18" i="6"/>
  <c r="B17" i="6"/>
  <c r="B16" i="6"/>
  <c r="B15" i="6"/>
  <c r="B14" i="6"/>
  <c r="B13" i="6"/>
  <c r="B12" i="6"/>
  <c r="B11" i="6"/>
  <c r="B10" i="6"/>
  <c r="B9" i="6"/>
  <c r="B8" i="6"/>
  <c r="B7" i="6"/>
  <c r="B6" i="6"/>
  <c r="B5" i="6"/>
  <c r="B4" i="6"/>
  <c r="B3" i="6"/>
  <c r="B2" i="6"/>
  <c r="B69" i="7" l="1"/>
  <c r="D70" i="7"/>
  <c r="C24" i="6"/>
  <c r="B24" i="6"/>
  <c r="C52" i="4"/>
  <c r="B52" i="4"/>
  <c r="D24" i="4"/>
  <c r="E24" i="4" s="1"/>
  <c r="D71" i="7" l="1"/>
  <c r="B71" i="7" s="1"/>
  <c r="B70" i="7"/>
  <c r="D24" i="6"/>
  <c r="C51" i="4"/>
  <c r="B51" i="4"/>
  <c r="D23" i="4"/>
  <c r="E23" i="4" s="1"/>
  <c r="E52" i="4" s="1"/>
  <c r="D52" i="4" l="1"/>
  <c r="E24" i="6"/>
  <c r="D23" i="6"/>
  <c r="C50" i="4"/>
  <c r="B50" i="4"/>
  <c r="D22" i="4"/>
  <c r="D51" i="4" s="1"/>
  <c r="E23" i="6" l="1"/>
  <c r="D22" i="6"/>
  <c r="E22" i="6" s="1"/>
  <c r="E22" i="4"/>
  <c r="E51" i="4" s="1"/>
  <c r="C49" i="4"/>
  <c r="B49" i="4"/>
  <c r="D21" i="4"/>
  <c r="E21" i="4" s="1"/>
  <c r="C48" i="4"/>
  <c r="B48" i="4"/>
  <c r="D20" i="4"/>
  <c r="C47" i="4"/>
  <c r="B47" i="4"/>
  <c r="D19" i="4"/>
  <c r="E19" i="4" s="1"/>
  <c r="D4" i="6"/>
  <c r="E4" i="6" s="1"/>
  <c r="D3" i="6"/>
  <c r="D2" i="6"/>
  <c r="E2" i="6" s="1"/>
  <c r="D18" i="6"/>
  <c r="E18" i="6" s="1"/>
  <c r="D17" i="6"/>
  <c r="E17" i="6" s="1"/>
  <c r="D16" i="6"/>
  <c r="E16" i="6" s="1"/>
  <c r="D15" i="6"/>
  <c r="E15" i="6" s="1"/>
  <c r="D14" i="6"/>
  <c r="E14" i="6" s="1"/>
  <c r="D13" i="6"/>
  <c r="E13" i="6" s="1"/>
  <c r="D12" i="6"/>
  <c r="E12" i="6" s="1"/>
  <c r="D11" i="6"/>
  <c r="E11" i="6" s="1"/>
  <c r="D10" i="6"/>
  <c r="D9" i="6"/>
  <c r="E9" i="6" s="1"/>
  <c r="D8" i="6"/>
  <c r="D7" i="6"/>
  <c r="E7" i="6" s="1"/>
  <c r="D6" i="6"/>
  <c r="E6" i="6" s="1"/>
  <c r="D5" i="6"/>
  <c r="E5" i="6" s="1"/>
  <c r="C46" i="4"/>
  <c r="B46" i="4"/>
  <c r="D18" i="4"/>
  <c r="E18" i="4" s="1"/>
  <c r="D17" i="4"/>
  <c r="D16" i="4"/>
  <c r="E16" i="4" s="1"/>
  <c r="D8" i="4"/>
  <c r="E8" i="4" s="1"/>
  <c r="D7" i="4"/>
  <c r="E7" i="4" s="1"/>
  <c r="D9" i="4"/>
  <c r="E9" i="4" s="1"/>
  <c r="D10" i="4"/>
  <c r="E10" i="4" s="1"/>
  <c r="D11" i="4"/>
  <c r="E11" i="4" s="1"/>
  <c r="D12" i="4"/>
  <c r="E12" i="4" s="1"/>
  <c r="D13" i="4"/>
  <c r="E13" i="4" s="1"/>
  <c r="D14" i="4"/>
  <c r="E14" i="4" s="1"/>
  <c r="D15" i="4"/>
  <c r="E15" i="4" s="1"/>
  <c r="C45" i="4"/>
  <c r="C36" i="4"/>
  <c r="C37" i="4"/>
  <c r="C38" i="4"/>
  <c r="C39" i="4"/>
  <c r="C40" i="4"/>
  <c r="C41" i="4"/>
  <c r="C42" i="4"/>
  <c r="C43" i="4"/>
  <c r="C44" i="4"/>
  <c r="B45" i="4"/>
  <c r="A44" i="4"/>
  <c r="A45" i="4"/>
  <c r="B36" i="4"/>
  <c r="B37" i="4"/>
  <c r="B38" i="4"/>
  <c r="B39" i="4"/>
  <c r="B40" i="4"/>
  <c r="B41" i="4"/>
  <c r="B42" i="4"/>
  <c r="B43" i="4"/>
  <c r="B44" i="4"/>
  <c r="D6" i="4"/>
  <c r="C35" i="4"/>
  <c r="B35" i="4"/>
  <c r="D5" i="4"/>
  <c r="E5" i="4" s="1"/>
  <c r="C34" i="4"/>
  <c r="B34" i="4"/>
  <c r="C33" i="4" l="1"/>
  <c r="B33" i="4"/>
  <c r="D34" i="4"/>
  <c r="E3" i="6"/>
  <c r="E6" i="4"/>
  <c r="E34" i="4" s="1"/>
  <c r="D48" i="4"/>
  <c r="D46" i="4"/>
  <c r="E43" i="4"/>
  <c r="E39" i="4"/>
  <c r="D50" i="4"/>
  <c r="E50" i="4"/>
  <c r="D35" i="4"/>
  <c r="E41" i="4"/>
  <c r="E20" i="4"/>
  <c r="E49" i="4" s="1"/>
  <c r="E8" i="6"/>
  <c r="D47" i="4"/>
  <c r="D41" i="4"/>
  <c r="D45" i="4"/>
  <c r="E40" i="4"/>
  <c r="D20" i="6"/>
  <c r="E20" i="6" s="1"/>
  <c r="D40" i="4"/>
  <c r="D39" i="4"/>
  <c r="E42" i="4"/>
  <c r="D38" i="4"/>
  <c r="E37" i="4"/>
  <c r="E38" i="4"/>
  <c r="E36" i="4"/>
  <c r="E47" i="4"/>
  <c r="E44" i="4"/>
  <c r="D36" i="4"/>
  <c r="A46" i="4"/>
  <c r="D43" i="4"/>
  <c r="E10" i="6"/>
  <c r="E17" i="4"/>
  <c r="E45" i="4" s="1"/>
  <c r="D44" i="4"/>
  <c r="D37" i="4"/>
  <c r="D42" i="4"/>
  <c r="D49" i="4"/>
  <c r="D21" i="6"/>
  <c r="D19" i="6"/>
  <c r="E35" i="4" l="1"/>
  <c r="D33" i="4"/>
  <c r="E48" i="4"/>
  <c r="E21" i="6"/>
  <c r="A47" i="4"/>
  <c r="E46" i="4"/>
  <c r="E33" i="4" s="1"/>
  <c r="E19" i="6"/>
  <c r="A48" i="4" l="1"/>
  <c r="A49" i="4" l="1"/>
  <c r="A50" i="4" l="1"/>
  <c r="A51" i="4" l="1"/>
  <c r="A52" i="4" l="1"/>
</calcChain>
</file>

<file path=xl/sharedStrings.xml><?xml version="1.0" encoding="utf-8"?>
<sst xmlns="http://schemas.openxmlformats.org/spreadsheetml/2006/main" count="41" uniqueCount="31">
  <si>
    <t>Fraud Evident</t>
  </si>
  <si>
    <t>No Fraud Evident</t>
  </si>
  <si>
    <t>Total Investigations</t>
  </si>
  <si>
    <t>State Fiscal Year</t>
  </si>
  <si>
    <t>Note: Data for SFY 1997-2001 was revised in 2002 due to changes in reporting procedures.</t>
  </si>
  <si>
    <t>Percent of Investigations with Fraud Evident</t>
  </si>
  <si>
    <t>Page</t>
  </si>
  <si>
    <t>Date</t>
  </si>
  <si>
    <t>Research Staffer</t>
  </si>
  <si>
    <t>Program Contact</t>
  </si>
  <si>
    <t>Data Source</t>
  </si>
  <si>
    <t>Comments</t>
  </si>
  <si>
    <t>Fraud collections</t>
  </si>
  <si>
    <t>Mike Theis</t>
  </si>
  <si>
    <t>Marty Mawyer</t>
  </si>
  <si>
    <t>Met with Marty Mawyer on changes to the Fraud Investigations and Overpayment Collections pages.  Basically, the Fraud unit would like to keep the pages the same as last year with the possible exception that Due Diligence might be dropped.</t>
  </si>
  <si>
    <t>LASER &amp; ADAPT</t>
  </si>
  <si>
    <t>Mediciad collections are not in the system, DMAS has that information.  LASER &amp; ADAPT collections information is not line to FDTS</t>
  </si>
  <si>
    <t>Fraud Investigations</t>
  </si>
  <si>
    <t>Fraud Database Tracking System (FDTS)</t>
  </si>
  <si>
    <t>Tracks not only TANF and FS but child care, energy assistance, GR &amp; Medicaid Investigations</t>
  </si>
  <si>
    <t>Marty &amp; Sandy do not wish to bring over the total from page 18, Overpayment Collections this year since only TANF/FS collections are reported and Fraud Evident contains more programs than just TANF/FS.</t>
  </si>
  <si>
    <t>FDTS dispositions 1- Unsubstantiated can’t substantiate fraud with collections (No fraud evident either household or agency error.). 2 - Unsubstantiated can’t substantiate fraud no overpayment (No fraud evident either household or agency error.), 3- Investigation complete initiate ADH (administrative disqualification hearing). (Fraud), &amp; 4- Investigation complete initiate prosecution (Fraud)</t>
  </si>
  <si>
    <t>Source: Fraud Activity Statistical Reporting System (through 2/04) and Fraud Database Tracking System (since 3/04).</t>
  </si>
  <si>
    <t>y</t>
  </si>
  <si>
    <t>sfy</t>
  </si>
  <si>
    <t>fraud_evident</t>
  </si>
  <si>
    <t>no_fraud_evident</t>
  </si>
  <si>
    <t>total_investigations</t>
  </si>
  <si>
    <t>per_with_fraud</t>
  </si>
  <si>
    <t>2018 number for "No Fraud Evident" was incorrect. 11,028 instead of  12,715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</si>
</sst>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2"/>
      <name val="Times New Roman"/>
    </font>
    <font>
      <sz val="8"/>
      <name val="Times New Roman"/>
      <family val="1"/>
    </font>
    <font>
      <b/>
      <sz val="12"/>
      <name val="Times New Roman"/>
      <family val="1"/>
    </font>
    <font>
      <sz val="12"/>
      <name val="Times New Roman"/>
      <family val="1"/>
    </font>
    <font>
      <u/>
      <sz val="12"/>
      <name val="Times New Roman"/>
      <family val="1"/>
    </font>
    <font>
      <sz val="9.8000000000000007"/>
      <name val="Verdana"/>
      <family val="2"/>
    </font>
    <font>
      <sz val="12"/>
      <name val="Verdana"/>
      <family val="2"/>
    </font>
    <font>
      <sz val="10"/>
      <name val="Verdana"/>
      <family val="2"/>
    </font>
    <font>
      <b/>
      <sz val="10"/>
      <name val="Verdana"/>
      <family val="2"/>
    </font>
    <font>
      <sz val="8"/>
      <name val="Verdana"/>
      <family val="2"/>
    </font>
    <font>
      <b/>
      <sz val="10"/>
      <color indexed="10"/>
      <name val="Verdana"/>
      <family val="2"/>
    </font>
    <font>
      <sz val="12"/>
      <name val="Franklin Gothic Medium"/>
      <family val="2"/>
    </font>
    <font>
      <sz val="10"/>
      <name val="Franklin Gothic Book"/>
      <family val="2"/>
    </font>
    <font>
      <sz val="8"/>
      <name val="Franklin Gothic Book"/>
      <family val="2"/>
    </font>
    <font>
      <sz val="10"/>
      <name val="Franklin Gothic Medium"/>
      <family val="2"/>
    </font>
    <font>
      <sz val="14"/>
      <name val="Franklin Gothic Medium"/>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1">
    <xf numFmtId="0" fontId="0" fillId="0" borderId="0"/>
  </cellStyleXfs>
  <cellXfs count="46">
    <xf numFmtId="0" fontId="0" fillId="0" borderId="0" xfId="0"/>
    <xf numFmtId="0" fontId="2" fillId="0" borderId="1" xfId="0" applyFont="1" applyBorder="1" applyAlignment="1">
      <alignment wrapText="1"/>
    </xf>
    <xf numFmtId="0" fontId="3"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4" fillId="0" borderId="0" xfId="0" applyFont="1" applyAlignment="1">
      <alignment horizontal="left" wrapText="1"/>
    </xf>
    <xf numFmtId="0" fontId="6" fillId="0" borderId="0" xfId="0" applyFont="1"/>
    <xf numFmtId="0" fontId="7" fillId="0" borderId="0" xfId="0" applyFont="1"/>
    <xf numFmtId="0" fontId="6" fillId="0" borderId="0" xfId="0" applyFont="1" applyBorder="1"/>
    <xf numFmtId="0" fontId="8" fillId="0" borderId="0" xfId="0" applyFont="1" applyBorder="1" applyAlignment="1">
      <alignment wrapText="1"/>
    </xf>
    <xf numFmtId="0" fontId="8" fillId="0" borderId="0" xfId="0" applyFont="1" applyBorder="1" applyAlignment="1">
      <alignment horizontal="right" wrapText="1"/>
    </xf>
    <xf numFmtId="0" fontId="8" fillId="0" borderId="0" xfId="0" applyFont="1" applyBorder="1" applyAlignment="1">
      <alignment horizontal="center" wrapText="1"/>
    </xf>
    <xf numFmtId="3" fontId="7" fillId="0" borderId="0" xfId="0" applyNumberFormat="1" applyFont="1" applyBorder="1" applyAlignment="1">
      <alignment horizontal="right"/>
    </xf>
    <xf numFmtId="3" fontId="6" fillId="0" borderId="0" xfId="0" applyNumberFormat="1" applyFont="1"/>
    <xf numFmtId="3" fontId="6" fillId="0" borderId="0" xfId="0" applyNumberFormat="1" applyFont="1" applyBorder="1"/>
    <xf numFmtId="0" fontId="7" fillId="0" borderId="0" xfId="0" applyFont="1" applyBorder="1"/>
    <xf numFmtId="164" fontId="7" fillId="0" borderId="0" xfId="0" applyNumberFormat="1" applyFont="1"/>
    <xf numFmtId="0" fontId="7" fillId="0" borderId="0" xfId="0" applyFont="1" applyAlignment="1">
      <alignment horizontal="center"/>
    </xf>
    <xf numFmtId="0" fontId="9" fillId="0" borderId="0" xfId="0" applyFont="1" applyBorder="1" applyAlignment="1">
      <alignment horizontal="center"/>
    </xf>
    <xf numFmtId="0" fontId="6" fillId="0" borderId="0" xfId="0" applyFont="1" applyAlignment="1">
      <alignment horizontal="center"/>
    </xf>
    <xf numFmtId="0" fontId="5" fillId="0" borderId="0" xfId="0" applyFont="1" applyFill="1" applyBorder="1" applyAlignment="1">
      <alignment horizontal="center" wrapText="1"/>
    </xf>
    <xf numFmtId="164" fontId="7" fillId="0" borderId="0" xfId="0" applyNumberFormat="1" applyFont="1" applyBorder="1"/>
    <xf numFmtId="0" fontId="10" fillId="0" borderId="0" xfId="0" applyFont="1"/>
    <xf numFmtId="0" fontId="11" fillId="2" borderId="1" xfId="0" applyFont="1" applyFill="1" applyBorder="1" applyAlignment="1">
      <alignment horizontal="center" wrapText="1"/>
    </xf>
    <xf numFmtId="0" fontId="11" fillId="2" borderId="1" xfId="0" applyFont="1" applyFill="1" applyBorder="1" applyAlignment="1">
      <alignment horizontal="right" wrapText="1"/>
    </xf>
    <xf numFmtId="0" fontId="6" fillId="3" borderId="0" xfId="0" applyFont="1" applyFill="1"/>
    <xf numFmtId="0" fontId="11" fillId="3" borderId="1" xfId="0" applyFont="1" applyFill="1" applyBorder="1" applyAlignment="1">
      <alignment horizontal="center" wrapText="1"/>
    </xf>
    <xf numFmtId="0" fontId="11" fillId="3" borderId="1" xfId="0" applyFont="1" applyFill="1" applyBorder="1" applyAlignment="1">
      <alignment horizontal="right" wrapText="1"/>
    </xf>
    <xf numFmtId="0" fontId="12" fillId="3" borderId="0" xfId="0" applyFont="1" applyFill="1" applyBorder="1" applyAlignment="1">
      <alignment horizontal="center"/>
    </xf>
    <xf numFmtId="3" fontId="12" fillId="3" borderId="0" xfId="0" applyNumberFormat="1" applyFont="1" applyFill="1" applyBorder="1" applyAlignment="1">
      <alignment horizontal="right"/>
    </xf>
    <xf numFmtId="9" fontId="12" fillId="3" borderId="0" xfId="0" applyNumberFormat="1" applyFont="1" applyFill="1" applyBorder="1" applyAlignment="1">
      <alignment horizontal="right"/>
    </xf>
    <xf numFmtId="0" fontId="6" fillId="3" borderId="0" xfId="0" applyFont="1" applyFill="1" applyAlignment="1">
      <alignment horizontal="center"/>
    </xf>
    <xf numFmtId="14" fontId="3" fillId="0" borderId="0" xfId="0" applyNumberFormat="1" applyFont="1" applyAlignment="1">
      <alignment horizontal="left" wrapText="1"/>
    </xf>
    <xf numFmtId="0" fontId="14" fillId="0" borderId="1" xfId="0" applyFont="1" applyFill="1" applyBorder="1" applyAlignment="1">
      <alignment horizontal="center"/>
    </xf>
    <xf numFmtId="3" fontId="14" fillId="0" borderId="1" xfId="0" applyNumberFormat="1" applyFont="1" applyFill="1" applyBorder="1" applyAlignment="1">
      <alignment horizontal="right"/>
    </xf>
    <xf numFmtId="9" fontId="14" fillId="0" borderId="1" xfId="0" applyNumberFormat="1" applyFont="1" applyFill="1" applyBorder="1" applyAlignment="1">
      <alignment horizontal="right"/>
    </xf>
    <xf numFmtId="0" fontId="14" fillId="0" borderId="0" xfId="0" applyFont="1" applyFill="1" applyBorder="1" applyAlignment="1">
      <alignment horizontal="center"/>
    </xf>
    <xf numFmtId="3" fontId="14" fillId="0" borderId="0" xfId="0" applyNumberFormat="1" applyFont="1" applyFill="1" applyBorder="1" applyAlignment="1">
      <alignment horizontal="right"/>
    </xf>
    <xf numFmtId="9" fontId="14" fillId="0" borderId="0" xfId="0" applyNumberFormat="1" applyFont="1" applyFill="1" applyBorder="1" applyAlignment="1">
      <alignment horizontal="right"/>
    </xf>
    <xf numFmtId="0" fontId="2" fillId="0" borderId="0" xfId="0" applyFont="1" applyBorder="1" applyAlignment="1">
      <alignment wrapText="1"/>
    </xf>
    <xf numFmtId="0" fontId="6" fillId="0" borderId="0" xfId="0" applyFont="1" applyAlignment="1">
      <alignment horizontal="center"/>
    </xf>
    <xf numFmtId="3" fontId="14" fillId="4" borderId="1" xfId="0" applyNumberFormat="1" applyFont="1" applyFill="1" applyBorder="1" applyAlignment="1">
      <alignment horizontal="right"/>
    </xf>
    <xf numFmtId="0" fontId="9" fillId="3" borderId="0" xfId="0" applyFont="1" applyFill="1" applyBorder="1" applyAlignment="1">
      <alignment vertical="top" wrapText="1"/>
    </xf>
    <xf numFmtId="0" fontId="13" fillId="0" borderId="0" xfId="0" applyFont="1" applyAlignment="1">
      <alignment horizontal="left" wrapText="1"/>
    </xf>
    <xf numFmtId="0" fontId="15" fillId="0" borderId="0" xfId="0" applyFont="1"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998769817250531E-2"/>
          <c:y val="9.8958584998029106E-2"/>
          <c:w val="0.89424481028908676"/>
          <c:h val="0.80989789301018567"/>
        </c:manualLayout>
      </c:layout>
      <c:lineChart>
        <c:grouping val="standard"/>
        <c:varyColors val="0"/>
        <c:ser>
          <c:idx val="0"/>
          <c:order val="0"/>
          <c:tx>
            <c:strRef>
              <c:f>'Excel Online'!$E$20</c:f>
              <c:strCache>
                <c:ptCount val="1"/>
                <c:pt idx="0">
                  <c:v>Fraud Evident</c:v>
                </c:pt>
              </c:strCache>
            </c:strRef>
          </c:tx>
          <c:spPr>
            <a:ln>
              <a:solidFill>
                <a:srgbClr val="00B050"/>
              </a:solidFill>
            </a:ln>
          </c:spPr>
          <c:marker>
            <c:symbol val="none"/>
          </c:marker>
          <c:dLbls>
            <c:dLbl>
              <c:idx val="4"/>
              <c:layout>
                <c:manualLayout>
                  <c:x val="0.26509039236337495"/>
                  <c:y val="1.1501531058617672E-2"/>
                </c:manualLayout>
              </c:layout>
              <c:tx>
                <c:rich>
                  <a:bodyPr/>
                  <a:lstStyle/>
                  <a:p>
                    <a:pPr>
                      <a:defRPr sz="1000" b="0" i="0" u="none" strike="noStrike" baseline="0">
                        <a:solidFill>
                          <a:srgbClr val="000000"/>
                        </a:solidFill>
                        <a:latin typeface="Franklin Gothic Book" pitchFamily="34" charset="0"/>
                        <a:ea typeface="Verdana"/>
                        <a:cs typeface="Verdana"/>
                      </a:defRPr>
                    </a:pPr>
                    <a:fld id="{46EB7275-F82B-45E1-9F60-ED39E977F3E8}" type="SERIESNAME">
                      <a:rPr lang="en-US" baseline="0">
                        <a:latin typeface="Franklin Gothic Medium" panose="020B0603020102020204" pitchFamily="34" charset="0"/>
                      </a:rPr>
                      <a:pPr>
                        <a:defRPr sz="1000" b="0" i="0" u="none" strike="noStrike" baseline="0">
                          <a:solidFill>
                            <a:srgbClr val="000000"/>
                          </a:solidFill>
                          <a:latin typeface="Franklin Gothic Book" pitchFamily="34" charset="0"/>
                          <a:ea typeface="Verdana"/>
                          <a:cs typeface="Verdana"/>
                        </a:defRPr>
                      </a:pPr>
                      <a:t>[SERIES NAME]</a:t>
                    </a:fld>
                    <a:endParaRPr 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381-4181-AE33-CC850960872F}"/>
                </c:ext>
              </c:extLst>
            </c:dLbl>
            <c:spPr>
              <a:noFill/>
              <a:ln>
                <a:noFill/>
              </a:ln>
              <a:effectLst/>
            </c:spPr>
            <c:txPr>
              <a:bodyPr/>
              <a:lstStyle/>
              <a:p>
                <a:pPr>
                  <a:defRPr sz="1000">
                    <a:latin typeface="Franklin Gothic Book" panose="020B05030201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'Excel Online'!$D$21:$D$47</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'Excel Online'!$E$21:$E$47</c:f>
              <c:numCache>
                <c:formatCode>#,##0</c:formatCode>
                <c:ptCount val="27"/>
                <c:pt idx="0">
                  <c:v>2896</c:v>
                </c:pt>
                <c:pt idx="1">
                  <c:v>2724</c:v>
                </c:pt>
                <c:pt idx="2">
                  <c:v>2952</c:v>
                </c:pt>
                <c:pt idx="3">
                  <c:v>3907</c:v>
                </c:pt>
                <c:pt idx="4">
                  <c:v>3275</c:v>
                </c:pt>
                <c:pt idx="5">
                  <c:v>2750</c:v>
                </c:pt>
                <c:pt idx="6">
                  <c:v>2558</c:v>
                </c:pt>
                <c:pt idx="7">
                  <c:v>3063</c:v>
                </c:pt>
                <c:pt idx="8">
                  <c:v>3328</c:v>
                </c:pt>
                <c:pt idx="9">
                  <c:v>3574</c:v>
                </c:pt>
                <c:pt idx="10">
                  <c:v>2782</c:v>
                </c:pt>
                <c:pt idx="11">
                  <c:v>2090</c:v>
                </c:pt>
                <c:pt idx="12">
                  <c:v>2209</c:v>
                </c:pt>
                <c:pt idx="13">
                  <c:v>1857</c:v>
                </c:pt>
                <c:pt idx="14">
                  <c:v>1962</c:v>
                </c:pt>
                <c:pt idx="15">
                  <c:v>1995</c:v>
                </c:pt>
                <c:pt idx="16">
                  <c:v>2169</c:v>
                </c:pt>
                <c:pt idx="17">
                  <c:v>1946</c:v>
                </c:pt>
                <c:pt idx="18">
                  <c:v>1960</c:v>
                </c:pt>
                <c:pt idx="19">
                  <c:v>2187</c:v>
                </c:pt>
                <c:pt idx="20">
                  <c:v>2469</c:v>
                </c:pt>
                <c:pt idx="21">
                  <c:v>1871</c:v>
                </c:pt>
                <c:pt idx="22">
                  <c:v>2329</c:v>
                </c:pt>
                <c:pt idx="23">
                  <c:v>1836</c:v>
                </c:pt>
                <c:pt idx="24">
                  <c:v>1687</c:v>
                </c:pt>
                <c:pt idx="25">
                  <c:v>1624</c:v>
                </c:pt>
                <c:pt idx="26">
                  <c:v>1400</c:v>
                </c:pt>
              </c:numCache>
            </c:numRef>
          </c:val>
          <c:smooth val="0"/>
          <c:extLst>
            <c:ext xmlns:c16="http://schemas.microsoft.com/office/drawing/2014/chart" uri="{C3380CC4-5D6E-409C-BE32-E72D297353CC}">
              <c16:uniqueId val="{00000001-4381-4181-AE33-CC850960872F}"/>
            </c:ext>
          </c:extLst>
        </c:ser>
        <c:ser>
          <c:idx val="1"/>
          <c:order val="1"/>
          <c:tx>
            <c:strRef>
              <c:f>'Excel Online'!$F$20</c:f>
              <c:strCache>
                <c:ptCount val="1"/>
                <c:pt idx="0">
                  <c:v>No Fraud Evident</c:v>
                </c:pt>
              </c:strCache>
            </c:strRef>
          </c:tx>
          <c:spPr>
            <a:ln w="25400">
              <a:solidFill>
                <a:srgbClr val="00B0F0"/>
              </a:solidFill>
              <a:prstDash val="solid"/>
            </a:ln>
          </c:spPr>
          <c:marker>
            <c:symbol val="none"/>
          </c:marker>
          <c:dLbls>
            <c:dLbl>
              <c:idx val="2"/>
              <c:layout>
                <c:manualLayout>
                  <c:x val="7.2777571593359749E-2"/>
                  <c:y val="-0.10381233595800532"/>
                </c:manualLayout>
              </c:layout>
              <c:tx>
                <c:rich>
                  <a:bodyPr/>
                  <a:lstStyle/>
                  <a:p>
                    <a:pPr>
                      <a:defRPr sz="1000" b="0" i="0" u="none" strike="noStrike" baseline="0">
                        <a:solidFill>
                          <a:srgbClr val="000000"/>
                        </a:solidFill>
                        <a:latin typeface="Franklin Gothic Book" pitchFamily="34" charset="0"/>
                        <a:ea typeface="Verdana"/>
                        <a:cs typeface="Verdana"/>
                      </a:defRPr>
                    </a:pPr>
                    <a:fld id="{86600BCA-47EF-41F3-ABAD-2F5F178890F7}" type="SERIESNAME">
                      <a:rPr lang="en-US" baseline="0">
                        <a:latin typeface="Franklin Gothic Medium" panose="020B0603020102020204" pitchFamily="34" charset="0"/>
                      </a:rPr>
                      <a:pPr>
                        <a:defRPr sz="1000" b="0" i="0" u="none" strike="noStrike" baseline="0">
                          <a:solidFill>
                            <a:srgbClr val="000000"/>
                          </a:solidFill>
                          <a:latin typeface="Franklin Gothic Book" pitchFamily="34" charset="0"/>
                          <a:ea typeface="Verdana"/>
                          <a:cs typeface="Verdana"/>
                        </a:defRPr>
                      </a:pPr>
                      <a:t>[SERIES NAME]</a:t>
                    </a:fld>
                    <a:endParaRPr 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4381-4181-AE33-CC850960872F}"/>
                </c:ext>
              </c:extLst>
            </c:dLbl>
            <c:spPr>
              <a:noFill/>
              <a:ln>
                <a:noFill/>
              </a:ln>
              <a:effectLst/>
            </c:spPr>
            <c:txPr>
              <a:bodyPr/>
              <a:lstStyle/>
              <a:p>
                <a:pPr>
                  <a:defRPr sz="1000" baseline="0">
                    <a:latin typeface="Franklin Gothic Book" panose="020B05030201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'Excel Online'!$D$21:$D$47</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'Excel Online'!$F$21:$F$47</c:f>
              <c:numCache>
                <c:formatCode>#,##0</c:formatCode>
                <c:ptCount val="27"/>
                <c:pt idx="0">
                  <c:v>6860</c:v>
                </c:pt>
                <c:pt idx="1">
                  <c:v>7190</c:v>
                </c:pt>
                <c:pt idx="2">
                  <c:v>7223</c:v>
                </c:pt>
                <c:pt idx="3">
                  <c:v>6186</c:v>
                </c:pt>
                <c:pt idx="4">
                  <c:v>8309</c:v>
                </c:pt>
                <c:pt idx="5">
                  <c:v>7575</c:v>
                </c:pt>
                <c:pt idx="6">
                  <c:v>7088</c:v>
                </c:pt>
                <c:pt idx="7">
                  <c:v>6762</c:v>
                </c:pt>
                <c:pt idx="8">
                  <c:v>8628</c:v>
                </c:pt>
                <c:pt idx="9">
                  <c:v>10245</c:v>
                </c:pt>
                <c:pt idx="10">
                  <c:v>9544</c:v>
                </c:pt>
                <c:pt idx="11">
                  <c:v>9633</c:v>
                </c:pt>
                <c:pt idx="12">
                  <c:v>13735</c:v>
                </c:pt>
                <c:pt idx="13">
                  <c:v>13104</c:v>
                </c:pt>
                <c:pt idx="14">
                  <c:v>14256</c:v>
                </c:pt>
                <c:pt idx="15">
                  <c:v>13838</c:v>
                </c:pt>
                <c:pt idx="16">
                  <c:v>14447</c:v>
                </c:pt>
                <c:pt idx="17">
                  <c:v>13477</c:v>
                </c:pt>
                <c:pt idx="18">
                  <c:v>13572</c:v>
                </c:pt>
                <c:pt idx="19">
                  <c:v>14153</c:v>
                </c:pt>
                <c:pt idx="20">
                  <c:v>16120</c:v>
                </c:pt>
                <c:pt idx="21">
                  <c:v>15677</c:v>
                </c:pt>
                <c:pt idx="22">
                  <c:v>13917</c:v>
                </c:pt>
                <c:pt idx="23">
                  <c:v>11392</c:v>
                </c:pt>
                <c:pt idx="24">
                  <c:v>11028</c:v>
                </c:pt>
                <c:pt idx="25">
                  <c:v>8129</c:v>
                </c:pt>
                <c:pt idx="26">
                  <c:v>6339</c:v>
                </c:pt>
              </c:numCache>
            </c:numRef>
          </c:val>
          <c:smooth val="0"/>
          <c:extLst>
            <c:ext xmlns:c16="http://schemas.microsoft.com/office/drawing/2014/chart" uri="{C3380CC4-5D6E-409C-BE32-E72D297353CC}">
              <c16:uniqueId val="{00000003-4381-4181-AE33-CC850960872F}"/>
            </c:ext>
          </c:extLst>
        </c:ser>
        <c:dLbls>
          <c:showLegendKey val="0"/>
          <c:showVal val="0"/>
          <c:showCatName val="0"/>
          <c:showSerName val="0"/>
          <c:showPercent val="0"/>
          <c:showBubbleSize val="0"/>
        </c:dLbls>
        <c:smooth val="0"/>
        <c:axId val="66283392"/>
        <c:axId val="66284928"/>
      </c:lineChart>
      <c:catAx>
        <c:axId val="66283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Medium" panose="020B0603020102020204" pitchFamily="34" charset="0"/>
                <a:ea typeface="Verdana"/>
                <a:cs typeface="Verdana"/>
              </a:defRPr>
            </a:pPr>
            <a:endParaRPr lang="en-US"/>
          </a:p>
        </c:txPr>
        <c:crossAx val="66284928"/>
        <c:crosses val="autoZero"/>
        <c:auto val="1"/>
        <c:lblAlgn val="ctr"/>
        <c:lblOffset val="100"/>
        <c:tickLblSkip val="5"/>
        <c:tickMarkSkip val="1"/>
        <c:noMultiLvlLbl val="0"/>
      </c:catAx>
      <c:valAx>
        <c:axId val="66284928"/>
        <c:scaling>
          <c:orientation val="minMax"/>
          <c:max val="20000"/>
          <c:min val="0"/>
        </c:scaling>
        <c:delete val="0"/>
        <c:axPos val="l"/>
        <c:majorGridlines>
          <c:spPr>
            <a:ln w="3175">
              <a:solidFill>
                <a:srgbClr val="000000">
                  <a:alpha val="35000"/>
                </a:srgb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Medium" panose="020B0603020102020204" pitchFamily="34" charset="0"/>
                <a:ea typeface="Verdana"/>
                <a:cs typeface="Verdana"/>
              </a:defRPr>
            </a:pPr>
            <a:endParaRPr lang="en-US"/>
          </a:p>
        </c:txPr>
        <c:crossAx val="66283392"/>
        <c:crosses val="autoZero"/>
        <c:crossBetween val="midCat"/>
        <c:majorUnit val="400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Verdana"/>
          <a:ea typeface="Verdana"/>
          <a:cs typeface="Verdana"/>
        </a:defRPr>
      </a:pPr>
      <a:endParaRPr lang="en-US"/>
    </a:p>
  </c:txPr>
  <c:printSettings>
    <c:headerFooter alignWithMargins="0"/>
    <c:pageMargins b="1" l="0.75000000000000022" r="0.75000000000000022" t="1"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2</xdr:row>
      <xdr:rowOff>19050</xdr:rowOff>
    </xdr:from>
    <xdr:to>
      <xdr:col>9</xdr:col>
      <xdr:colOff>638175</xdr:colOff>
      <xdr:row>18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0.08463</cdr:x>
      <cdr:y>0.01299</cdr:y>
    </cdr:from>
    <cdr:to>
      <cdr:x>0.91964</cdr:x>
      <cdr:y>0.08044</cdr:y>
    </cdr:to>
    <cdr:sp macro="" textlink="">
      <cdr:nvSpPr>
        <cdr:cNvPr id="8193" name="Text Box 1"/>
        <cdr:cNvSpPr txBox="1">
          <a:spLocks xmlns:a="http://schemas.openxmlformats.org/drawingml/2006/main" noChangeArrowheads="1"/>
        </cdr:cNvSpPr>
      </cdr:nvSpPr>
      <cdr:spPr bwMode="auto">
        <a:xfrm xmlns:a="http://schemas.openxmlformats.org/drawingml/2006/main">
          <a:off x="541700" y="47512"/>
          <a:ext cx="5344749" cy="2467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Franklin Gothic Medium" pitchFamily="34" charset="0"/>
            </a:rPr>
            <a:t>Number of  Fraud Investigations by Result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pane ySplit="1" topLeftCell="A21" activePane="bottomLeft" state="frozen"/>
      <selection pane="bottomLeft" activeCell="C32" sqref="C32"/>
    </sheetView>
  </sheetViews>
  <sheetFormatPr defaultRowHeight="15" x14ac:dyDescent="0.2"/>
  <cols>
    <col min="1" max="1" width="4.875" style="31" bestFit="1" customWidth="1"/>
    <col min="2" max="2" width="13" style="25" bestFit="1" customWidth="1"/>
    <col min="3" max="3" width="16.25" style="25" bestFit="1" customWidth="1"/>
    <col min="4" max="4" width="18" style="25" bestFit="1" customWidth="1"/>
    <col min="5" max="5" width="14.25" style="25" bestFit="1" customWidth="1"/>
    <col min="6" max="16384" width="9" style="25"/>
  </cols>
  <sheetData>
    <row r="1" spans="1:5" ht="20.100000000000001" customHeight="1" x14ac:dyDescent="0.3">
      <c r="A1" s="26" t="s">
        <v>25</v>
      </c>
      <c r="B1" s="27" t="s">
        <v>26</v>
      </c>
      <c r="C1" s="27" t="s">
        <v>27</v>
      </c>
      <c r="D1" s="27" t="s">
        <v>28</v>
      </c>
      <c r="E1" s="27" t="s">
        <v>29</v>
      </c>
    </row>
    <row r="2" spans="1:5" ht="12.95" customHeight="1" x14ac:dyDescent="0.25">
      <c r="A2" s="28">
        <v>1994</v>
      </c>
      <c r="B2" s="29">
        <f>+Investigations!B2</f>
        <v>2896</v>
      </c>
      <c r="C2" s="29">
        <f>+Investigations!C2</f>
        <v>6860</v>
      </c>
      <c r="D2" s="29">
        <f>+C2+B2</f>
        <v>9756</v>
      </c>
      <c r="E2" s="30">
        <f>+B2/D2</f>
        <v>0.29684296842968427</v>
      </c>
    </row>
    <row r="3" spans="1:5" ht="12.95" customHeight="1" x14ac:dyDescent="0.25">
      <c r="A3" s="28">
        <v>1995</v>
      </c>
      <c r="B3" s="29">
        <f>+Investigations!B3</f>
        <v>2724</v>
      </c>
      <c r="C3" s="29">
        <f>+Investigations!C3</f>
        <v>7190</v>
      </c>
      <c r="D3" s="29">
        <f>+C3+B3</f>
        <v>9914</v>
      </c>
      <c r="E3" s="30">
        <f>+B3/D3</f>
        <v>0.27476296146863022</v>
      </c>
    </row>
    <row r="4" spans="1:5" ht="12.95" customHeight="1" x14ac:dyDescent="0.25">
      <c r="A4" s="28">
        <v>1996</v>
      </c>
      <c r="B4" s="29">
        <f>+Investigations!B4</f>
        <v>2952</v>
      </c>
      <c r="C4" s="29">
        <f>+Investigations!C4</f>
        <v>7223</v>
      </c>
      <c r="D4" s="29">
        <f t="shared" ref="D4:D18" si="0">+C4+B4</f>
        <v>10175</v>
      </c>
      <c r="E4" s="30">
        <f t="shared" ref="E4:E16" si="1">+B4/D4</f>
        <v>0.29012285012285011</v>
      </c>
    </row>
    <row r="5" spans="1:5" ht="12.95" customHeight="1" x14ac:dyDescent="0.25">
      <c r="A5" s="28">
        <v>1997</v>
      </c>
      <c r="B5" s="29">
        <f>+Investigations!B5</f>
        <v>3907</v>
      </c>
      <c r="C5" s="29">
        <f>+Investigations!C5</f>
        <v>6186</v>
      </c>
      <c r="D5" s="29">
        <f t="shared" si="0"/>
        <v>10093</v>
      </c>
      <c r="E5" s="30">
        <f t="shared" si="1"/>
        <v>0.38709997027642923</v>
      </c>
    </row>
    <row r="6" spans="1:5" ht="12.95" customHeight="1" x14ac:dyDescent="0.25">
      <c r="A6" s="28">
        <v>1998</v>
      </c>
      <c r="B6" s="29">
        <f>+Investigations!B6</f>
        <v>3275</v>
      </c>
      <c r="C6" s="29">
        <f>+Investigations!C6</f>
        <v>8309</v>
      </c>
      <c r="D6" s="29">
        <f t="shared" si="0"/>
        <v>11584</v>
      </c>
      <c r="E6" s="30">
        <f t="shared" si="1"/>
        <v>0.2827175414364641</v>
      </c>
    </row>
    <row r="7" spans="1:5" ht="12.95" customHeight="1" x14ac:dyDescent="0.25">
      <c r="A7" s="28">
        <v>1999</v>
      </c>
      <c r="B7" s="29">
        <f>+Investigations!B7</f>
        <v>2750</v>
      </c>
      <c r="C7" s="29">
        <f>+Investigations!C7</f>
        <v>7575</v>
      </c>
      <c r="D7" s="29">
        <f t="shared" si="0"/>
        <v>10325</v>
      </c>
      <c r="E7" s="30">
        <f t="shared" si="1"/>
        <v>0.26634382566585957</v>
      </c>
    </row>
    <row r="8" spans="1:5" ht="12.95" customHeight="1" x14ac:dyDescent="0.25">
      <c r="A8" s="28">
        <v>2000</v>
      </c>
      <c r="B8" s="29">
        <f>+Investigations!B8</f>
        <v>2558</v>
      </c>
      <c r="C8" s="29">
        <f>+Investigations!C8</f>
        <v>7088</v>
      </c>
      <c r="D8" s="29">
        <f t="shared" si="0"/>
        <v>9646</v>
      </c>
      <c r="E8" s="30">
        <f t="shared" si="1"/>
        <v>0.26518764254613314</v>
      </c>
    </row>
    <row r="9" spans="1:5" ht="12.95" customHeight="1" x14ac:dyDescent="0.25">
      <c r="A9" s="28">
        <v>2001</v>
      </c>
      <c r="B9" s="29">
        <f>+Investigations!B9</f>
        <v>3063</v>
      </c>
      <c r="C9" s="29">
        <f>+Investigations!C9</f>
        <v>6762</v>
      </c>
      <c r="D9" s="29">
        <f t="shared" si="0"/>
        <v>9825</v>
      </c>
      <c r="E9" s="30">
        <f t="shared" si="1"/>
        <v>0.31175572519083972</v>
      </c>
    </row>
    <row r="10" spans="1:5" ht="12.95" customHeight="1" x14ac:dyDescent="0.25">
      <c r="A10" s="28">
        <v>2002</v>
      </c>
      <c r="B10" s="29">
        <f>+Investigations!B10</f>
        <v>3328</v>
      </c>
      <c r="C10" s="29">
        <f>+Investigations!C10</f>
        <v>8628</v>
      </c>
      <c r="D10" s="29">
        <f t="shared" si="0"/>
        <v>11956</v>
      </c>
      <c r="E10" s="30">
        <f t="shared" si="1"/>
        <v>0.2783539645366343</v>
      </c>
    </row>
    <row r="11" spans="1:5" ht="12.95" customHeight="1" x14ac:dyDescent="0.25">
      <c r="A11" s="28">
        <v>2003</v>
      </c>
      <c r="B11" s="29">
        <f>+Investigations!B11</f>
        <v>3574</v>
      </c>
      <c r="C11" s="29">
        <f>+Investigations!C11</f>
        <v>10245</v>
      </c>
      <c r="D11" s="29">
        <f t="shared" si="0"/>
        <v>13819</v>
      </c>
      <c r="E11" s="30">
        <f t="shared" si="1"/>
        <v>0.25862942325783339</v>
      </c>
    </row>
    <row r="12" spans="1:5" ht="12.95" customHeight="1" x14ac:dyDescent="0.25">
      <c r="A12" s="28">
        <v>2004</v>
      </c>
      <c r="B12" s="29">
        <f>+Investigations!B12</f>
        <v>2782</v>
      </c>
      <c r="C12" s="29">
        <f>+Investigations!C12</f>
        <v>9544</v>
      </c>
      <c r="D12" s="29">
        <f t="shared" si="0"/>
        <v>12326</v>
      </c>
      <c r="E12" s="30">
        <f t="shared" si="1"/>
        <v>0.22570176861917898</v>
      </c>
    </row>
    <row r="13" spans="1:5" ht="12.95" customHeight="1" x14ac:dyDescent="0.25">
      <c r="A13" s="28">
        <v>2005</v>
      </c>
      <c r="B13" s="29">
        <f>+Investigations!B13</f>
        <v>2090</v>
      </c>
      <c r="C13" s="29">
        <f>+Investigations!C13</f>
        <v>9633</v>
      </c>
      <c r="D13" s="29">
        <f t="shared" si="0"/>
        <v>11723</v>
      </c>
      <c r="E13" s="30">
        <f t="shared" si="1"/>
        <v>0.17828200972447325</v>
      </c>
    </row>
    <row r="14" spans="1:5" ht="12.95" customHeight="1" x14ac:dyDescent="0.25">
      <c r="A14" s="28">
        <v>2006</v>
      </c>
      <c r="B14" s="29">
        <f>+Investigations!B14</f>
        <v>2209</v>
      </c>
      <c r="C14" s="29">
        <f>+Investigations!C14</f>
        <v>13735</v>
      </c>
      <c r="D14" s="29">
        <f t="shared" si="0"/>
        <v>15944</v>
      </c>
      <c r="E14" s="30">
        <f t="shared" si="1"/>
        <v>0.13854741595584547</v>
      </c>
    </row>
    <row r="15" spans="1:5" ht="12.95" customHeight="1" x14ac:dyDescent="0.25">
      <c r="A15" s="28">
        <v>2007</v>
      </c>
      <c r="B15" s="29">
        <f>+Investigations!B15</f>
        <v>1857</v>
      </c>
      <c r="C15" s="29">
        <f>+Investigations!C15</f>
        <v>13104</v>
      </c>
      <c r="D15" s="29">
        <f t="shared" si="0"/>
        <v>14961</v>
      </c>
      <c r="E15" s="30">
        <f t="shared" si="1"/>
        <v>0.12412271906958092</v>
      </c>
    </row>
    <row r="16" spans="1:5" ht="12.95" customHeight="1" x14ac:dyDescent="0.25">
      <c r="A16" s="28">
        <v>2008</v>
      </c>
      <c r="B16" s="29">
        <f>+Investigations!B16</f>
        <v>1962</v>
      </c>
      <c r="C16" s="29">
        <f>+Investigations!C16</f>
        <v>14256</v>
      </c>
      <c r="D16" s="29">
        <f t="shared" si="0"/>
        <v>16218</v>
      </c>
      <c r="E16" s="30">
        <f t="shared" si="1"/>
        <v>0.12097669256381798</v>
      </c>
    </row>
    <row r="17" spans="1:5" ht="12.95" customHeight="1" x14ac:dyDescent="0.25">
      <c r="A17" s="28">
        <v>2009</v>
      </c>
      <c r="B17" s="29">
        <f>+Investigations!B17</f>
        <v>1995</v>
      </c>
      <c r="C17" s="29">
        <f>+Investigations!C17</f>
        <v>13838</v>
      </c>
      <c r="D17" s="29">
        <f t="shared" si="0"/>
        <v>15833</v>
      </c>
      <c r="E17" s="30">
        <f t="shared" ref="E17:E22" si="2">+B17/D17</f>
        <v>0.126002652687425</v>
      </c>
    </row>
    <row r="18" spans="1:5" ht="12.95" customHeight="1" x14ac:dyDescent="0.25">
      <c r="A18" s="28">
        <v>2010</v>
      </c>
      <c r="B18" s="29">
        <f>+Investigations!B18</f>
        <v>2169</v>
      </c>
      <c r="C18" s="29">
        <f>+Investigations!C18</f>
        <v>14447</v>
      </c>
      <c r="D18" s="29">
        <f t="shared" si="0"/>
        <v>16616</v>
      </c>
      <c r="E18" s="30">
        <f t="shared" si="2"/>
        <v>0.13053683196918633</v>
      </c>
    </row>
    <row r="19" spans="1:5" ht="12.95" customHeight="1" x14ac:dyDescent="0.25">
      <c r="A19" s="28">
        <v>2011</v>
      </c>
      <c r="B19" s="29">
        <f>+Investigations!B19</f>
        <v>1946</v>
      </c>
      <c r="C19" s="29">
        <f>+Investigations!C19</f>
        <v>13477</v>
      </c>
      <c r="D19" s="29">
        <f t="shared" ref="D19:D24" si="3">+C19+B19</f>
        <v>15423</v>
      </c>
      <c r="E19" s="30">
        <f t="shared" si="2"/>
        <v>0.12617519289373014</v>
      </c>
    </row>
    <row r="20" spans="1:5" ht="12.95" customHeight="1" x14ac:dyDescent="0.25">
      <c r="A20" s="28">
        <v>2012</v>
      </c>
      <c r="B20" s="29">
        <f>+Investigations!B20</f>
        <v>1960</v>
      </c>
      <c r="C20" s="29">
        <f>+Investigations!C20</f>
        <v>13572</v>
      </c>
      <c r="D20" s="29">
        <f t="shared" si="3"/>
        <v>15532</v>
      </c>
      <c r="E20" s="30">
        <f t="shared" si="2"/>
        <v>0.12619108936389389</v>
      </c>
    </row>
    <row r="21" spans="1:5" ht="12.95" customHeight="1" x14ac:dyDescent="0.25">
      <c r="A21" s="28">
        <v>2013</v>
      </c>
      <c r="B21" s="29">
        <f>+Investigations!B21</f>
        <v>2187</v>
      </c>
      <c r="C21" s="29">
        <f>+Investigations!C21</f>
        <v>14153</v>
      </c>
      <c r="D21" s="29">
        <f t="shared" si="3"/>
        <v>16340</v>
      </c>
      <c r="E21" s="30">
        <f t="shared" si="2"/>
        <v>0.13384332925336598</v>
      </c>
    </row>
    <row r="22" spans="1:5" ht="12.95" customHeight="1" x14ac:dyDescent="0.25">
      <c r="A22" s="28">
        <v>2014</v>
      </c>
      <c r="B22" s="29">
        <f>+Investigations!B22</f>
        <v>2469</v>
      </c>
      <c r="C22" s="29">
        <f>+Investigations!C22</f>
        <v>16120</v>
      </c>
      <c r="D22" s="29">
        <f t="shared" si="3"/>
        <v>18589</v>
      </c>
      <c r="E22" s="30">
        <f t="shared" si="2"/>
        <v>0.13282048523320242</v>
      </c>
    </row>
    <row r="23" spans="1:5" ht="12.95" customHeight="1" x14ac:dyDescent="0.25">
      <c r="A23" s="28">
        <v>2015</v>
      </c>
      <c r="B23" s="29">
        <f>+Investigations!B23</f>
        <v>1871</v>
      </c>
      <c r="C23" s="29">
        <f>+Investigations!C23</f>
        <v>15677</v>
      </c>
      <c r="D23" s="29">
        <f t="shared" si="3"/>
        <v>17548</v>
      </c>
      <c r="E23" s="30">
        <f t="shared" ref="E23" si="4">+B23/D23</f>
        <v>0.10662183724640985</v>
      </c>
    </row>
    <row r="24" spans="1:5" ht="12.95" customHeight="1" x14ac:dyDescent="0.25">
      <c r="A24" s="28">
        <v>2016</v>
      </c>
      <c r="B24" s="29">
        <f>+Investigations!B24</f>
        <v>2329</v>
      </c>
      <c r="C24" s="29">
        <f>+Investigations!C24</f>
        <v>13917</v>
      </c>
      <c r="D24" s="29">
        <f t="shared" si="3"/>
        <v>16246</v>
      </c>
      <c r="E24" s="30">
        <f t="shared" ref="E24" si="5">+B24/D24</f>
        <v>0.14335836513603348</v>
      </c>
    </row>
    <row r="25" spans="1:5" ht="15.75" x14ac:dyDescent="0.25">
      <c r="A25" s="28">
        <v>2017</v>
      </c>
      <c r="B25" s="29">
        <f>+Investigations!B25</f>
        <v>1836</v>
      </c>
      <c r="C25" s="29">
        <f>+Investigations!C25</f>
        <v>11392</v>
      </c>
      <c r="D25" s="29">
        <f t="shared" ref="D25" si="6">+C25+B25</f>
        <v>13228</v>
      </c>
      <c r="E25" s="30">
        <f t="shared" ref="E25" si="7">+B25/D25</f>
        <v>0.13879649228908375</v>
      </c>
    </row>
    <row r="26" spans="1:5" ht="15.75" x14ac:dyDescent="0.25">
      <c r="A26" s="28">
        <v>2018</v>
      </c>
      <c r="B26" s="29">
        <f>+Investigations!B26</f>
        <v>1687</v>
      </c>
      <c r="C26" s="29">
        <f>+Investigations!C26</f>
        <v>11028</v>
      </c>
      <c r="D26" s="29">
        <f t="shared" ref="D26" si="8">+C26+B26</f>
        <v>12715</v>
      </c>
      <c r="E26" s="30">
        <f t="shared" ref="E26" si="9">+B26/D26</f>
        <v>0.13267793944160441</v>
      </c>
    </row>
    <row r="27" spans="1:5" ht="15.75" x14ac:dyDescent="0.25">
      <c r="A27" s="28">
        <v>2019</v>
      </c>
      <c r="B27" s="29">
        <f>+Investigations!B27</f>
        <v>1624</v>
      </c>
      <c r="C27" s="29">
        <f>+Investigations!C27</f>
        <v>8129</v>
      </c>
      <c r="D27" s="29">
        <f t="shared" ref="D27" si="10">+C27+B27</f>
        <v>9753</v>
      </c>
      <c r="E27" s="30">
        <f t="shared" ref="E27" si="11">+B27/D27</f>
        <v>0.16651286783553779</v>
      </c>
    </row>
    <row r="28" spans="1:5" ht="15.75" x14ac:dyDescent="0.25">
      <c r="A28" s="28">
        <v>2020</v>
      </c>
      <c r="B28" s="29">
        <f>+Investigations!B28</f>
        <v>1400</v>
      </c>
      <c r="C28" s="29">
        <f>+Investigations!C28</f>
        <v>6339</v>
      </c>
      <c r="D28" s="29">
        <f t="shared" ref="D28" si="12">+C28+B28</f>
        <v>7739</v>
      </c>
      <c r="E28" s="30">
        <f t="shared" ref="E28" si="13">+B28/D28</f>
        <v>0.18090192531334798</v>
      </c>
    </row>
  </sheetData>
  <printOptions horizontalCentered="1"/>
  <pageMargins left="0.3" right="0.3" top="0.3" bottom="0.3" header="0" footer="0"/>
  <pageSetup orientation="portrait" r:id="rId1"/>
  <headerFooter alignWithMargins="0">
    <oddHeader>&amp;C&amp;"Palatino Linotype,Bold"&amp;14Fraud Investigations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pane ySplit="1" topLeftCell="A23" activePane="bottomLeft" state="frozen"/>
      <selection pane="bottomLeft" activeCell="C28" sqref="C28"/>
    </sheetView>
  </sheetViews>
  <sheetFormatPr defaultRowHeight="15" x14ac:dyDescent="0.2"/>
  <cols>
    <col min="1" max="1" width="9.375" style="19" customWidth="1"/>
    <col min="2" max="2" width="8" style="6" bestFit="1" customWidth="1"/>
    <col min="3" max="3" width="9.25" style="6" bestFit="1" customWidth="1"/>
    <col min="4" max="4" width="14.625" style="6" customWidth="1"/>
    <col min="5" max="5" width="14.5" style="6" customWidth="1"/>
    <col min="6" max="6" width="16.625" style="6" customWidth="1"/>
    <col min="7" max="16384" width="9" style="6"/>
  </cols>
  <sheetData>
    <row r="1" spans="1:12" ht="67.5" customHeight="1" x14ac:dyDescent="0.3">
      <c r="A1" s="23" t="s">
        <v>3</v>
      </c>
      <c r="B1" s="24" t="s">
        <v>0</v>
      </c>
      <c r="C1" s="24" t="s">
        <v>1</v>
      </c>
      <c r="D1" s="24" t="s">
        <v>2</v>
      </c>
      <c r="E1" s="24" t="s">
        <v>5</v>
      </c>
    </row>
    <row r="2" spans="1:12" ht="15" customHeight="1" x14ac:dyDescent="0.25">
      <c r="A2" s="36">
        <v>1994</v>
      </c>
      <c r="B2" s="37">
        <v>2896</v>
      </c>
      <c r="C2" s="37">
        <v>6860</v>
      </c>
      <c r="D2" s="37">
        <v>9756</v>
      </c>
      <c r="E2" s="38">
        <f t="shared" ref="E2:E4" si="0">+B2/D2</f>
        <v>0.29684296842968427</v>
      </c>
    </row>
    <row r="3" spans="1:12" ht="15" customHeight="1" x14ac:dyDescent="0.25">
      <c r="A3" s="36">
        <v>1995</v>
      </c>
      <c r="B3" s="37">
        <v>2724</v>
      </c>
      <c r="C3" s="37">
        <v>7190</v>
      </c>
      <c r="D3" s="37">
        <v>9914</v>
      </c>
      <c r="E3" s="38">
        <f t="shared" si="0"/>
        <v>0.27476296146863022</v>
      </c>
    </row>
    <row r="4" spans="1:12" ht="15" customHeight="1" x14ac:dyDescent="0.25">
      <c r="A4" s="36">
        <v>1996</v>
      </c>
      <c r="B4" s="37">
        <v>2952</v>
      </c>
      <c r="C4" s="37">
        <v>7223</v>
      </c>
      <c r="D4" s="37">
        <v>10175</v>
      </c>
      <c r="E4" s="38">
        <f t="shared" si="0"/>
        <v>0.29012285012285011</v>
      </c>
    </row>
    <row r="5" spans="1:12" ht="15" customHeight="1" x14ac:dyDescent="0.25">
      <c r="A5" s="36">
        <v>1997</v>
      </c>
      <c r="B5" s="37">
        <v>3907</v>
      </c>
      <c r="C5" s="37">
        <v>6186</v>
      </c>
      <c r="D5" s="37">
        <f t="shared" ref="D5:D12" si="1">+C5+B5</f>
        <v>10093</v>
      </c>
      <c r="E5" s="38">
        <f t="shared" ref="E5:E16" si="2">+B5/D5</f>
        <v>0.38709997027642923</v>
      </c>
      <c r="F5" s="12"/>
      <c r="G5" s="12"/>
      <c r="H5" s="12"/>
      <c r="I5" s="12"/>
      <c r="J5" s="12"/>
      <c r="K5" s="12"/>
      <c r="L5" s="13"/>
    </row>
    <row r="6" spans="1:12" ht="15" customHeight="1" x14ac:dyDescent="0.25">
      <c r="A6" s="36">
        <v>1998</v>
      </c>
      <c r="B6" s="37">
        <v>3275</v>
      </c>
      <c r="C6" s="37">
        <v>8309</v>
      </c>
      <c r="D6" s="37">
        <f t="shared" si="1"/>
        <v>11584</v>
      </c>
      <c r="E6" s="38">
        <f t="shared" si="2"/>
        <v>0.2827175414364641</v>
      </c>
      <c r="F6" s="12"/>
      <c r="G6" s="12"/>
      <c r="H6" s="12"/>
      <c r="I6" s="12"/>
      <c r="J6" s="12"/>
      <c r="K6" s="12"/>
      <c r="L6" s="13"/>
    </row>
    <row r="7" spans="1:12" ht="15" customHeight="1" x14ac:dyDescent="0.25">
      <c r="A7" s="36">
        <v>1999</v>
      </c>
      <c r="B7" s="37">
        <v>2750</v>
      </c>
      <c r="C7" s="37">
        <v>7575</v>
      </c>
      <c r="D7" s="37">
        <f t="shared" si="1"/>
        <v>10325</v>
      </c>
      <c r="E7" s="38">
        <f t="shared" si="2"/>
        <v>0.26634382566585957</v>
      </c>
      <c r="F7" s="12"/>
      <c r="G7" s="12"/>
      <c r="H7" s="12"/>
      <c r="I7" s="12"/>
      <c r="J7" s="12"/>
      <c r="K7" s="12"/>
      <c r="L7" s="14"/>
    </row>
    <row r="8" spans="1:12" ht="15" customHeight="1" x14ac:dyDescent="0.25">
      <c r="A8" s="36">
        <v>2000</v>
      </c>
      <c r="B8" s="37">
        <v>2558</v>
      </c>
      <c r="C8" s="37">
        <v>7088</v>
      </c>
      <c r="D8" s="37">
        <f t="shared" si="1"/>
        <v>9646</v>
      </c>
      <c r="E8" s="38">
        <f t="shared" si="2"/>
        <v>0.26518764254613314</v>
      </c>
      <c r="F8" s="15"/>
      <c r="G8" s="15"/>
      <c r="H8" s="15"/>
      <c r="I8" s="15"/>
      <c r="J8" s="15"/>
      <c r="K8" s="8"/>
      <c r="L8" s="8"/>
    </row>
    <row r="9" spans="1:12" ht="15" customHeight="1" x14ac:dyDescent="0.25">
      <c r="A9" s="36">
        <v>2001</v>
      </c>
      <c r="B9" s="37">
        <v>3063</v>
      </c>
      <c r="C9" s="37">
        <v>6762</v>
      </c>
      <c r="D9" s="37">
        <f t="shared" si="1"/>
        <v>9825</v>
      </c>
      <c r="E9" s="38">
        <f t="shared" si="2"/>
        <v>0.31175572519083972</v>
      </c>
      <c r="F9" s="7"/>
      <c r="G9" s="7"/>
      <c r="H9" s="7"/>
      <c r="I9" s="7"/>
      <c r="J9" s="7"/>
    </row>
    <row r="10" spans="1:12" ht="15" customHeight="1" x14ac:dyDescent="0.25">
      <c r="A10" s="36">
        <v>2002</v>
      </c>
      <c r="B10" s="37">
        <v>3328</v>
      </c>
      <c r="C10" s="37">
        <v>8628</v>
      </c>
      <c r="D10" s="37">
        <f t="shared" si="1"/>
        <v>11956</v>
      </c>
      <c r="E10" s="38">
        <f t="shared" si="2"/>
        <v>0.2783539645366343</v>
      </c>
      <c r="F10" s="7"/>
      <c r="G10" s="7"/>
      <c r="H10" s="7"/>
      <c r="I10" s="7"/>
      <c r="J10" s="7"/>
    </row>
    <row r="11" spans="1:12" ht="15" customHeight="1" x14ac:dyDescent="0.25">
      <c r="A11" s="36">
        <v>2003</v>
      </c>
      <c r="B11" s="37">
        <v>3574</v>
      </c>
      <c r="C11" s="37">
        <v>10245</v>
      </c>
      <c r="D11" s="37">
        <f t="shared" si="1"/>
        <v>13819</v>
      </c>
      <c r="E11" s="38">
        <f t="shared" si="2"/>
        <v>0.25862942325783339</v>
      </c>
      <c r="F11" s="7"/>
      <c r="G11" s="7"/>
      <c r="H11" s="7"/>
      <c r="I11" s="7"/>
      <c r="J11" s="7"/>
    </row>
    <row r="12" spans="1:12" ht="15" customHeight="1" x14ac:dyDescent="0.25">
      <c r="A12" s="36">
        <v>2004</v>
      </c>
      <c r="B12" s="37">
        <v>2782</v>
      </c>
      <c r="C12" s="37">
        <v>9544</v>
      </c>
      <c r="D12" s="37">
        <f t="shared" si="1"/>
        <v>12326</v>
      </c>
      <c r="E12" s="38">
        <f t="shared" si="2"/>
        <v>0.22570176861917898</v>
      </c>
      <c r="F12" s="7"/>
      <c r="G12" s="7"/>
      <c r="H12" s="7"/>
      <c r="I12" s="7"/>
      <c r="J12" s="7"/>
    </row>
    <row r="13" spans="1:12" ht="15" customHeight="1" x14ac:dyDescent="0.25">
      <c r="A13" s="36">
        <v>2005</v>
      </c>
      <c r="B13" s="37">
        <v>2090</v>
      </c>
      <c r="C13" s="37">
        <v>9633</v>
      </c>
      <c r="D13" s="37">
        <f t="shared" ref="D13:D19" si="3">+C13+B13</f>
        <v>11723</v>
      </c>
      <c r="E13" s="38">
        <f t="shared" si="2"/>
        <v>0.17828200972447325</v>
      </c>
      <c r="F13" s="7"/>
      <c r="G13" s="7"/>
      <c r="H13" s="7"/>
      <c r="I13" s="7"/>
      <c r="J13" s="7"/>
    </row>
    <row r="14" spans="1:12" ht="15" customHeight="1" x14ac:dyDescent="0.25">
      <c r="A14" s="36">
        <v>2006</v>
      </c>
      <c r="B14" s="37">
        <v>2209</v>
      </c>
      <c r="C14" s="37">
        <v>13735</v>
      </c>
      <c r="D14" s="37">
        <f t="shared" si="3"/>
        <v>15944</v>
      </c>
      <c r="E14" s="38">
        <f t="shared" si="2"/>
        <v>0.13854741595584547</v>
      </c>
      <c r="F14" s="7"/>
      <c r="G14" s="7"/>
      <c r="H14" s="7"/>
      <c r="I14" s="7"/>
      <c r="J14" s="7"/>
    </row>
    <row r="15" spans="1:12" ht="15" customHeight="1" x14ac:dyDescent="0.25">
      <c r="A15" s="36">
        <v>2007</v>
      </c>
      <c r="B15" s="37">
        <v>1857</v>
      </c>
      <c r="C15" s="37">
        <v>13104</v>
      </c>
      <c r="D15" s="37">
        <f t="shared" si="3"/>
        <v>14961</v>
      </c>
      <c r="E15" s="38">
        <f t="shared" si="2"/>
        <v>0.12412271906958092</v>
      </c>
      <c r="F15" s="7"/>
      <c r="G15" s="7"/>
      <c r="H15" s="7"/>
      <c r="I15" s="7"/>
      <c r="J15" s="7"/>
    </row>
    <row r="16" spans="1:12" ht="15" customHeight="1" x14ac:dyDescent="0.25">
      <c r="A16" s="36">
        <v>2008</v>
      </c>
      <c r="B16" s="37">
        <v>1962</v>
      </c>
      <c r="C16" s="37">
        <v>14256</v>
      </c>
      <c r="D16" s="37">
        <f t="shared" si="3"/>
        <v>16218</v>
      </c>
      <c r="E16" s="38">
        <f t="shared" si="2"/>
        <v>0.12097669256381798</v>
      </c>
      <c r="F16" s="7"/>
      <c r="G16" s="7"/>
      <c r="H16" s="7"/>
      <c r="I16" s="7"/>
      <c r="J16" s="7"/>
    </row>
    <row r="17" spans="1:10" ht="15" customHeight="1" x14ac:dyDescent="0.25">
      <c r="A17" s="36">
        <v>2009</v>
      </c>
      <c r="B17" s="37">
        <v>1995</v>
      </c>
      <c r="C17" s="37">
        <v>13838</v>
      </c>
      <c r="D17" s="37">
        <f t="shared" si="3"/>
        <v>15833</v>
      </c>
      <c r="E17" s="38">
        <f t="shared" ref="E17:E22" si="4">+B17/D17</f>
        <v>0.126002652687425</v>
      </c>
      <c r="F17" s="7"/>
      <c r="H17" s="22"/>
      <c r="I17" s="7"/>
      <c r="J17" s="7"/>
    </row>
    <row r="18" spans="1:10" ht="15" customHeight="1" x14ac:dyDescent="0.25">
      <c r="A18" s="36">
        <v>2010</v>
      </c>
      <c r="B18" s="37">
        <v>2169</v>
      </c>
      <c r="C18" s="37">
        <v>14447</v>
      </c>
      <c r="D18" s="37">
        <f t="shared" si="3"/>
        <v>16616</v>
      </c>
      <c r="E18" s="38">
        <f t="shared" si="4"/>
        <v>0.13053683196918633</v>
      </c>
      <c r="F18" s="7"/>
      <c r="H18" s="22"/>
      <c r="I18" s="7"/>
      <c r="J18" s="7"/>
    </row>
    <row r="19" spans="1:10" ht="15" customHeight="1" x14ac:dyDescent="0.25">
      <c r="A19" s="36">
        <v>2011</v>
      </c>
      <c r="B19" s="37">
        <v>1946</v>
      </c>
      <c r="C19" s="37">
        <v>13477</v>
      </c>
      <c r="D19" s="37">
        <f t="shared" si="3"/>
        <v>15423</v>
      </c>
      <c r="E19" s="38">
        <f t="shared" si="4"/>
        <v>0.12617519289373014</v>
      </c>
      <c r="F19" s="7"/>
      <c r="H19" s="22"/>
      <c r="I19" s="7"/>
      <c r="J19" s="7"/>
    </row>
    <row r="20" spans="1:10" ht="15" customHeight="1" x14ac:dyDescent="0.25">
      <c r="A20" s="36">
        <v>2012</v>
      </c>
      <c r="B20" s="37">
        <v>1960</v>
      </c>
      <c r="C20" s="37">
        <v>13572</v>
      </c>
      <c r="D20" s="37">
        <f t="shared" ref="D20:D25" si="5">+C20+B20</f>
        <v>15532</v>
      </c>
      <c r="E20" s="38">
        <f t="shared" si="4"/>
        <v>0.12619108936389389</v>
      </c>
      <c r="F20" s="7"/>
      <c r="H20" s="22"/>
      <c r="I20" s="7"/>
      <c r="J20" s="7"/>
    </row>
    <row r="21" spans="1:10" ht="15" customHeight="1" x14ac:dyDescent="0.25">
      <c r="A21" s="36">
        <v>2013</v>
      </c>
      <c r="B21" s="37">
        <v>2187</v>
      </c>
      <c r="C21" s="37">
        <v>14153</v>
      </c>
      <c r="D21" s="37">
        <f t="shared" si="5"/>
        <v>16340</v>
      </c>
      <c r="E21" s="38">
        <f t="shared" si="4"/>
        <v>0.13384332925336598</v>
      </c>
      <c r="F21" s="7"/>
      <c r="H21" s="22"/>
      <c r="I21" s="7"/>
      <c r="J21" s="7"/>
    </row>
    <row r="22" spans="1:10" ht="15" customHeight="1" x14ac:dyDescent="0.25">
      <c r="A22" s="36">
        <v>2014</v>
      </c>
      <c r="B22" s="37">
        <v>2469</v>
      </c>
      <c r="C22" s="37">
        <v>16120</v>
      </c>
      <c r="D22" s="37">
        <f t="shared" si="5"/>
        <v>18589</v>
      </c>
      <c r="E22" s="38">
        <f t="shared" si="4"/>
        <v>0.13282048523320242</v>
      </c>
      <c r="F22" s="7"/>
      <c r="G22" s="22"/>
      <c r="H22" s="22"/>
      <c r="I22" s="7"/>
      <c r="J22" s="7"/>
    </row>
    <row r="23" spans="1:10" ht="15" customHeight="1" x14ac:dyDescent="0.25">
      <c r="A23" s="36">
        <v>2015</v>
      </c>
      <c r="B23" s="37">
        <v>1871</v>
      </c>
      <c r="C23" s="37">
        <v>15677</v>
      </c>
      <c r="D23" s="37">
        <f t="shared" si="5"/>
        <v>17548</v>
      </c>
      <c r="E23" s="38">
        <f t="shared" ref="E23" si="6">+B23/D23</f>
        <v>0.10662183724640985</v>
      </c>
      <c r="F23" s="7"/>
      <c r="G23" s="22"/>
      <c r="H23" s="22"/>
      <c r="I23" s="7"/>
      <c r="J23" s="7"/>
    </row>
    <row r="24" spans="1:10" ht="15" customHeight="1" x14ac:dyDescent="0.25">
      <c r="A24" s="36">
        <v>2016</v>
      </c>
      <c r="B24" s="37">
        <v>2329</v>
      </c>
      <c r="C24" s="37">
        <v>13917</v>
      </c>
      <c r="D24" s="37">
        <f t="shared" si="5"/>
        <v>16246</v>
      </c>
      <c r="E24" s="38">
        <f t="shared" ref="E24" si="7">+B24/D24</f>
        <v>0.14335836513603348</v>
      </c>
      <c r="F24" s="7"/>
      <c r="G24" s="22"/>
      <c r="H24" s="22"/>
      <c r="I24" s="7"/>
      <c r="J24" s="7"/>
    </row>
    <row r="25" spans="1:10" ht="15" customHeight="1" x14ac:dyDescent="0.25">
      <c r="A25" s="36">
        <v>2017</v>
      </c>
      <c r="B25" s="37">
        <v>1836</v>
      </c>
      <c r="C25" s="37">
        <v>11392</v>
      </c>
      <c r="D25" s="37">
        <f t="shared" si="5"/>
        <v>13228</v>
      </c>
      <c r="E25" s="38">
        <f t="shared" ref="E25" si="8">+B25/D25</f>
        <v>0.13879649228908375</v>
      </c>
      <c r="F25" s="7"/>
      <c r="G25" s="22"/>
      <c r="H25" s="22"/>
      <c r="I25" s="7"/>
      <c r="J25" s="7"/>
    </row>
    <row r="26" spans="1:10" ht="15" customHeight="1" x14ac:dyDescent="0.25">
      <c r="A26" s="36">
        <v>2018</v>
      </c>
      <c r="B26" s="37">
        <v>1687</v>
      </c>
      <c r="C26" s="37">
        <v>11028</v>
      </c>
      <c r="D26" s="37">
        <f t="shared" ref="D26" si="9">+C26+B26</f>
        <v>12715</v>
      </c>
      <c r="E26" s="38">
        <f t="shared" ref="E26" si="10">+B26/D26</f>
        <v>0.13267793944160441</v>
      </c>
      <c r="F26" s="7"/>
      <c r="G26" s="22"/>
      <c r="H26" s="22"/>
      <c r="I26" s="7"/>
      <c r="J26" s="7"/>
    </row>
    <row r="27" spans="1:10" ht="15" customHeight="1" x14ac:dyDescent="0.25">
      <c r="A27" s="36">
        <v>2019</v>
      </c>
      <c r="B27" s="37">
        <v>1624</v>
      </c>
      <c r="C27" s="37">
        <v>8129</v>
      </c>
      <c r="D27" s="37">
        <f t="shared" ref="D27" si="11">+C27+B27</f>
        <v>9753</v>
      </c>
      <c r="E27" s="38">
        <f t="shared" ref="E27" si="12">+B27/D27</f>
        <v>0.16651286783553779</v>
      </c>
      <c r="F27" s="7"/>
      <c r="G27" s="22"/>
      <c r="H27" s="22"/>
      <c r="I27" s="7"/>
      <c r="J27" s="7"/>
    </row>
    <row r="28" spans="1:10" ht="15" customHeight="1" x14ac:dyDescent="0.25">
      <c r="A28" s="33">
        <v>2020</v>
      </c>
      <c r="B28" s="41">
        <v>1400</v>
      </c>
      <c r="C28" s="41">
        <v>6339</v>
      </c>
      <c r="D28" s="34">
        <f t="shared" ref="D28" si="13">+C28+B28</f>
        <v>7739</v>
      </c>
      <c r="E28" s="35">
        <f t="shared" ref="E28" si="14">+B28/D28</f>
        <v>0.18090192531334798</v>
      </c>
      <c r="F28" s="7"/>
      <c r="G28" s="7"/>
      <c r="H28" s="7"/>
      <c r="I28" s="7"/>
      <c r="J28" s="7"/>
    </row>
    <row r="29" spans="1:10" ht="15" customHeight="1" x14ac:dyDescent="0.2">
      <c r="A29" s="20"/>
      <c r="B29" s="21"/>
      <c r="C29" s="21"/>
      <c r="D29" s="21"/>
      <c r="E29" s="21"/>
      <c r="F29" s="7"/>
      <c r="G29" s="7"/>
      <c r="H29" s="7"/>
      <c r="I29" s="7"/>
      <c r="J29" s="7"/>
    </row>
    <row r="30" spans="1:10" ht="15" customHeight="1" x14ac:dyDescent="0.2">
      <c r="A30" s="20"/>
      <c r="B30" s="21"/>
      <c r="C30" s="21"/>
      <c r="D30" s="21"/>
      <c r="E30" s="21"/>
      <c r="F30" s="7"/>
      <c r="G30" s="7"/>
      <c r="H30" s="7"/>
      <c r="I30" s="7"/>
      <c r="J30" s="7"/>
    </row>
    <row r="31" spans="1:10" ht="26.25" hidden="1" customHeight="1" x14ac:dyDescent="0.25">
      <c r="A31" s="43"/>
      <c r="B31" s="43"/>
      <c r="C31" s="43"/>
      <c r="D31" s="43"/>
      <c r="E31" s="43"/>
      <c r="F31" s="7"/>
      <c r="G31" s="7"/>
      <c r="H31" s="7"/>
      <c r="I31" s="7"/>
      <c r="J31" s="7"/>
    </row>
    <row r="32" spans="1:10" hidden="1" x14ac:dyDescent="0.2">
      <c r="A32" s="17"/>
      <c r="B32" s="7"/>
      <c r="C32" s="7"/>
      <c r="D32" s="7"/>
      <c r="E32" s="7"/>
      <c r="F32" s="7"/>
      <c r="G32" s="7"/>
      <c r="H32" s="7"/>
      <c r="I32" s="7"/>
      <c r="J32" s="7"/>
    </row>
    <row r="33" spans="1:10" hidden="1" x14ac:dyDescent="0.2">
      <c r="A33" s="17"/>
      <c r="B33" s="16">
        <f>AVERAGE(B43:B52)</f>
        <v>1.529598421933775E-2</v>
      </c>
      <c r="C33" s="16">
        <f t="shared" ref="C33:E33" si="15">AVERAGE(C43:C52)</f>
        <v>3.8608494419311175E-3</v>
      </c>
      <c r="D33" s="16">
        <f t="shared" si="15"/>
        <v>4.2810860292999409E-3</v>
      </c>
      <c r="E33" s="16">
        <f t="shared" si="15"/>
        <v>1.1508186533074161E-2</v>
      </c>
      <c r="F33" s="7"/>
      <c r="G33" s="7"/>
      <c r="H33" s="7"/>
      <c r="I33" s="7"/>
      <c r="J33" s="7"/>
    </row>
    <row r="34" spans="1:10" hidden="1" x14ac:dyDescent="0.2">
      <c r="A34" s="17">
        <v>1998</v>
      </c>
      <c r="B34" s="16">
        <f t="shared" ref="B34:E52" si="16">+(B6-B5)/B5</f>
        <v>-0.16176094189915535</v>
      </c>
      <c r="C34" s="16">
        <f t="shared" si="16"/>
        <v>0.3431943097316521</v>
      </c>
      <c r="D34" s="16">
        <f t="shared" si="16"/>
        <v>0.14772614683443971</v>
      </c>
      <c r="E34" s="16">
        <f t="shared" si="16"/>
        <v>-0.2696523814388963</v>
      </c>
      <c r="F34" s="7"/>
      <c r="G34" s="7"/>
      <c r="H34" s="7"/>
      <c r="I34" s="7"/>
      <c r="J34" s="7"/>
    </row>
    <row r="35" spans="1:10" hidden="1" x14ac:dyDescent="0.2">
      <c r="A35" s="17">
        <v>1999</v>
      </c>
      <c r="B35" s="16">
        <f t="shared" si="16"/>
        <v>-0.16030534351145037</v>
      </c>
      <c r="C35" s="16">
        <f t="shared" si="16"/>
        <v>-8.8337946804669637E-2</v>
      </c>
      <c r="D35" s="16">
        <f t="shared" si="16"/>
        <v>-0.10868439226519337</v>
      </c>
      <c r="E35" s="16">
        <f t="shared" si="16"/>
        <v>-5.7915457553185626E-2</v>
      </c>
      <c r="F35" s="7"/>
      <c r="G35" s="7"/>
      <c r="H35" s="7"/>
      <c r="I35" s="7"/>
      <c r="J35" s="7"/>
    </row>
    <row r="36" spans="1:10" hidden="1" x14ac:dyDescent="0.2">
      <c r="A36" s="17">
        <v>2000</v>
      </c>
      <c r="B36" s="16">
        <f t="shared" si="16"/>
        <v>-6.9818181818181821E-2</v>
      </c>
      <c r="C36" s="16">
        <f t="shared" si="16"/>
        <v>-6.4290429042904287E-2</v>
      </c>
      <c r="D36" s="16">
        <f t="shared" si="16"/>
        <v>-6.5762711864406784E-2</v>
      </c>
      <c r="E36" s="16">
        <f t="shared" si="16"/>
        <v>-4.3409420767910444E-3</v>
      </c>
      <c r="F36" s="7"/>
      <c r="G36" s="7"/>
      <c r="H36" s="7"/>
      <c r="I36" s="7"/>
      <c r="J36" s="7"/>
    </row>
    <row r="37" spans="1:10" hidden="1" x14ac:dyDescent="0.2">
      <c r="A37" s="17">
        <v>2001</v>
      </c>
      <c r="B37" s="16">
        <f t="shared" si="16"/>
        <v>0.19741985926505082</v>
      </c>
      <c r="C37" s="16">
        <f t="shared" si="16"/>
        <v>-4.5993227990970657E-2</v>
      </c>
      <c r="D37" s="16">
        <f t="shared" si="16"/>
        <v>1.8556914783329877E-2</v>
      </c>
      <c r="E37" s="16">
        <f t="shared" si="16"/>
        <v>0.17560427098938217</v>
      </c>
      <c r="F37" s="7"/>
      <c r="G37" s="7"/>
      <c r="H37" s="7"/>
      <c r="I37" s="7"/>
      <c r="J37" s="7"/>
    </row>
    <row r="38" spans="1:10" hidden="1" x14ac:dyDescent="0.2">
      <c r="A38" s="17">
        <v>2002</v>
      </c>
      <c r="B38" s="16">
        <f t="shared" si="16"/>
        <v>8.6516487104146264E-2</v>
      </c>
      <c r="C38" s="16">
        <f t="shared" si="16"/>
        <v>0.27595385980479148</v>
      </c>
      <c r="D38" s="16">
        <f t="shared" si="16"/>
        <v>0.21689567430025444</v>
      </c>
      <c r="E38" s="16">
        <f t="shared" si="16"/>
        <v>-0.10714080915036506</v>
      </c>
      <c r="F38" s="7"/>
      <c r="G38" s="7"/>
      <c r="H38" s="7"/>
      <c r="I38" s="7"/>
      <c r="J38" s="7"/>
    </row>
    <row r="39" spans="1:10" hidden="1" x14ac:dyDescent="0.2">
      <c r="A39" s="17">
        <v>2003</v>
      </c>
      <c r="B39" s="16">
        <f t="shared" si="16"/>
        <v>7.3918269230769232E-2</v>
      </c>
      <c r="C39" s="16">
        <f t="shared" si="16"/>
        <v>0.18741307371349095</v>
      </c>
      <c r="D39" s="16">
        <f t="shared" si="16"/>
        <v>0.1558213449314152</v>
      </c>
      <c r="E39" s="16">
        <f t="shared" si="16"/>
        <v>-7.0861362839346062E-2</v>
      </c>
      <c r="F39" s="7"/>
      <c r="G39" s="7"/>
      <c r="H39" s="7"/>
      <c r="I39" s="7"/>
      <c r="J39" s="7"/>
    </row>
    <row r="40" spans="1:10" hidden="1" x14ac:dyDescent="0.2">
      <c r="A40" s="17">
        <v>2004</v>
      </c>
      <c r="B40" s="16">
        <f t="shared" si="16"/>
        <v>-0.22160044767767206</v>
      </c>
      <c r="C40" s="16">
        <f t="shared" si="16"/>
        <v>-6.842362127867252E-2</v>
      </c>
      <c r="D40" s="16">
        <f t="shared" si="16"/>
        <v>-0.10803965554671105</v>
      </c>
      <c r="E40" s="16">
        <f t="shared" si="16"/>
        <v>-0.12731596515152918</v>
      </c>
      <c r="F40" s="7"/>
      <c r="G40" s="7"/>
      <c r="H40" s="7"/>
      <c r="I40" s="7"/>
      <c r="J40" s="7"/>
    </row>
    <row r="41" spans="1:10" hidden="1" x14ac:dyDescent="0.2">
      <c r="A41" s="17">
        <v>2005</v>
      </c>
      <c r="B41" s="16">
        <f t="shared" si="16"/>
        <v>-0.24874191229331416</v>
      </c>
      <c r="C41" s="16">
        <f t="shared" si="16"/>
        <v>9.3252305113160107E-3</v>
      </c>
      <c r="D41" s="16">
        <f t="shared" si="16"/>
        <v>-4.892098004218725E-2</v>
      </c>
      <c r="E41" s="16">
        <f t="shared" si="16"/>
        <v>-0.21009919055936119</v>
      </c>
      <c r="F41" s="7"/>
      <c r="G41" s="7"/>
      <c r="H41" s="7"/>
      <c r="I41" s="7"/>
      <c r="J41" s="7"/>
    </row>
    <row r="42" spans="1:10" hidden="1" x14ac:dyDescent="0.2">
      <c r="A42" s="17">
        <v>2006</v>
      </c>
      <c r="B42" s="16">
        <f t="shared" si="16"/>
        <v>5.6937799043062204E-2</v>
      </c>
      <c r="C42" s="16">
        <f t="shared" si="16"/>
        <v>0.42582788331776183</v>
      </c>
      <c r="D42" s="16">
        <f t="shared" si="16"/>
        <v>0.36006141772583811</v>
      </c>
      <c r="E42" s="16">
        <f t="shared" si="16"/>
        <v>-0.22287494868403041</v>
      </c>
      <c r="F42" s="7"/>
      <c r="G42" s="7"/>
      <c r="H42" s="7"/>
      <c r="I42" s="7"/>
      <c r="J42" s="7"/>
    </row>
    <row r="43" spans="1:10" hidden="1" x14ac:dyDescent="0.2">
      <c r="A43" s="17">
        <v>2007</v>
      </c>
      <c r="B43" s="16">
        <f t="shared" si="16"/>
        <v>-0.1593481213218651</v>
      </c>
      <c r="C43" s="16">
        <f t="shared" si="16"/>
        <v>-4.5941026574444849E-2</v>
      </c>
      <c r="D43" s="16">
        <f t="shared" si="16"/>
        <v>-6.1653286502759662E-2</v>
      </c>
      <c r="E43" s="16">
        <f t="shared" si="16"/>
        <v>-0.10411379228365865</v>
      </c>
      <c r="F43" s="7"/>
      <c r="G43" s="7"/>
      <c r="H43" s="7"/>
      <c r="I43" s="7"/>
      <c r="J43" s="7"/>
    </row>
    <row r="44" spans="1:10" hidden="1" x14ac:dyDescent="0.2">
      <c r="A44" s="18">
        <f t="shared" ref="A44:A52" si="17">+A43+1</f>
        <v>2008</v>
      </c>
      <c r="B44" s="16">
        <f t="shared" si="16"/>
        <v>5.6542810985460421E-2</v>
      </c>
      <c r="C44" s="16">
        <f t="shared" si="16"/>
        <v>8.7912087912087919E-2</v>
      </c>
      <c r="D44" s="16">
        <f t="shared" si="16"/>
        <v>8.401844796470824E-2</v>
      </c>
      <c r="E44" s="16">
        <f t="shared" si="16"/>
        <v>-2.5346097228174134E-2</v>
      </c>
    </row>
    <row r="45" spans="1:10" hidden="1" x14ac:dyDescent="0.2">
      <c r="A45" s="18">
        <f t="shared" si="17"/>
        <v>2009</v>
      </c>
      <c r="B45" s="16">
        <f t="shared" si="16"/>
        <v>1.6819571865443424E-2</v>
      </c>
      <c r="C45" s="16">
        <f t="shared" si="16"/>
        <v>-2.9320987654320986E-2</v>
      </c>
      <c r="D45" s="16">
        <f t="shared" si="16"/>
        <v>-2.3739055370575902E-2</v>
      </c>
      <c r="E45" s="16">
        <f t="shared" si="16"/>
        <v>4.1544863040091085E-2</v>
      </c>
    </row>
    <row r="46" spans="1:10" hidden="1" x14ac:dyDescent="0.2">
      <c r="A46" s="18">
        <f t="shared" si="17"/>
        <v>2010</v>
      </c>
      <c r="B46" s="16">
        <f t="shared" si="16"/>
        <v>8.7218045112781958E-2</v>
      </c>
      <c r="C46" s="16">
        <f t="shared" si="16"/>
        <v>4.4009249891602834E-2</v>
      </c>
      <c r="D46" s="16">
        <f t="shared" si="16"/>
        <v>4.9453672708899138E-2</v>
      </c>
      <c r="E46" s="16">
        <f t="shared" si="16"/>
        <v>3.5984792264725431E-2</v>
      </c>
    </row>
    <row r="47" spans="1:10" hidden="1" x14ac:dyDescent="0.2">
      <c r="A47" s="18">
        <f t="shared" si="17"/>
        <v>2011</v>
      </c>
      <c r="B47" s="16">
        <f t="shared" si="16"/>
        <v>-0.10281235592438911</v>
      </c>
      <c r="C47" s="16">
        <f t="shared" si="16"/>
        <v>-6.7141967190420163E-2</v>
      </c>
      <c r="D47" s="16">
        <f t="shared" si="16"/>
        <v>-7.1798266730861815E-2</v>
      </c>
      <c r="E47" s="16">
        <f t="shared" si="16"/>
        <v>-3.3413091229958586E-2</v>
      </c>
    </row>
    <row r="48" spans="1:10" hidden="1" x14ac:dyDescent="0.2">
      <c r="A48" s="18">
        <f t="shared" si="17"/>
        <v>2012</v>
      </c>
      <c r="B48" s="16">
        <f t="shared" si="16"/>
        <v>7.1942446043165471E-3</v>
      </c>
      <c r="C48" s="16">
        <f t="shared" si="16"/>
        <v>7.0490465237070567E-3</v>
      </c>
      <c r="D48" s="16">
        <f t="shared" si="16"/>
        <v>7.0673669195357586E-3</v>
      </c>
      <c r="E48" s="16">
        <f t="shared" si="16"/>
        <v>1.2598728640062518E-4</v>
      </c>
    </row>
    <row r="49" spans="1:5" hidden="1" x14ac:dyDescent="0.2">
      <c r="A49" s="18">
        <f t="shared" si="17"/>
        <v>2013</v>
      </c>
      <c r="B49" s="16">
        <f t="shared" si="16"/>
        <v>0.11581632653061225</v>
      </c>
      <c r="C49" s="16">
        <f t="shared" si="16"/>
        <v>4.2808723843206602E-2</v>
      </c>
      <c r="D49" s="16">
        <f t="shared" si="16"/>
        <v>5.2021632758176665E-2</v>
      </c>
      <c r="E49" s="16">
        <f t="shared" si="16"/>
        <v>6.0640096920041027E-2</v>
      </c>
    </row>
    <row r="50" spans="1:5" hidden="1" x14ac:dyDescent="0.2">
      <c r="A50" s="18">
        <f t="shared" si="17"/>
        <v>2014</v>
      </c>
      <c r="B50" s="16">
        <f t="shared" si="16"/>
        <v>0.12894375857338819</v>
      </c>
      <c r="C50" s="16">
        <f t="shared" si="16"/>
        <v>0.13898113474175086</v>
      </c>
      <c r="D50" s="16">
        <f t="shared" si="16"/>
        <v>0.13763769889840882</v>
      </c>
      <c r="E50" s="16">
        <f t="shared" si="16"/>
        <v>-7.6420993550400428E-3</v>
      </c>
    </row>
    <row r="51" spans="1:5" hidden="1" x14ac:dyDescent="0.2">
      <c r="A51" s="18">
        <f t="shared" si="17"/>
        <v>2015</v>
      </c>
      <c r="B51" s="16">
        <f t="shared" si="16"/>
        <v>-0.24220332118266505</v>
      </c>
      <c r="C51" s="16">
        <f t="shared" si="16"/>
        <v>-2.7481389578163772E-2</v>
      </c>
      <c r="D51" s="16">
        <f t="shared" si="16"/>
        <v>-5.6000860724084132E-2</v>
      </c>
      <c r="E51" s="16">
        <f t="shared" si="16"/>
        <v>-0.19724854897792107</v>
      </c>
    </row>
    <row r="52" spans="1:5" hidden="1" x14ac:dyDescent="0.2">
      <c r="A52" s="18">
        <f t="shared" si="17"/>
        <v>2016</v>
      </c>
      <c r="B52" s="16">
        <f t="shared" si="16"/>
        <v>0.24478888295029397</v>
      </c>
      <c r="C52" s="16">
        <f t="shared" si="16"/>
        <v>-0.11226637749569433</v>
      </c>
      <c r="D52" s="16">
        <f t="shared" si="16"/>
        <v>-7.4196489628447687E-2</v>
      </c>
      <c r="E52" s="16">
        <f t="shared" si="16"/>
        <v>0.34454975489423595</v>
      </c>
    </row>
    <row r="53" spans="1:5" hidden="1" x14ac:dyDescent="0.2">
      <c r="A53" s="18"/>
      <c r="B53" s="16"/>
      <c r="C53" s="16"/>
      <c r="D53" s="16"/>
      <c r="E53" s="16"/>
    </row>
    <row r="54" spans="1:5" hidden="1" x14ac:dyDescent="0.2">
      <c r="A54" s="42"/>
      <c r="B54" s="42"/>
    </row>
  </sheetData>
  <mergeCells count="2">
    <mergeCell ref="A54:B54"/>
    <mergeCell ref="A31:E31"/>
  </mergeCells>
  <phoneticPr fontId="1" type="noConversion"/>
  <printOptions horizontalCentered="1"/>
  <pageMargins left="0.3" right="0.3" top="0.3" bottom="0.3" header="0" footer="0"/>
  <pageSetup orientation="portrait" r:id="rId1"/>
  <headerFooter alignWithMargins="0">
    <oddHeader>&amp;C&amp;"Palatino Linotype,Bold"&amp;14Fraud Investigations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3"/>
  <sheetViews>
    <sheetView tabSelected="1" zoomScaleNormal="100" workbookViewId="0">
      <pane ySplit="1" topLeftCell="A2" activePane="bottomLeft" state="frozen"/>
      <selection pane="bottomLeft" activeCell="A2" sqref="A2"/>
    </sheetView>
  </sheetViews>
  <sheetFormatPr defaultRowHeight="15" x14ac:dyDescent="0.2"/>
  <cols>
    <col min="1" max="1" width="9" style="6"/>
    <col min="2" max="2" width="16.625" style="6" customWidth="1"/>
    <col min="3" max="3" width="3.625" style="6" customWidth="1"/>
    <col min="4" max="4" width="9.375" style="40" customWidth="1"/>
    <col min="5" max="5" width="8" style="6" bestFit="1" customWidth="1"/>
    <col min="6" max="6" width="9.25" style="6" bestFit="1" customWidth="1"/>
    <col min="7" max="7" width="14.625" style="6" customWidth="1"/>
    <col min="8" max="8" width="14.5" style="6" customWidth="1"/>
    <col min="9" max="9" width="16.625" style="6" customWidth="1"/>
    <col min="10" max="16384" width="9" style="6"/>
  </cols>
  <sheetData>
    <row r="1" spans="2:13" ht="19.5" x14ac:dyDescent="0.35">
      <c r="B1" s="44" t="s">
        <v>18</v>
      </c>
      <c r="C1" s="45"/>
      <c r="D1" s="45"/>
      <c r="E1" s="45"/>
      <c r="F1" s="45"/>
      <c r="G1" s="45"/>
      <c r="H1" s="45"/>
      <c r="I1" s="45"/>
      <c r="J1" s="45"/>
      <c r="K1" s="7"/>
      <c r="L1" s="7"/>
      <c r="M1" s="7"/>
    </row>
    <row r="2" spans="2:13" x14ac:dyDescent="0.2">
      <c r="B2" s="8"/>
      <c r="C2" s="9"/>
      <c r="D2" s="11"/>
      <c r="E2" s="10"/>
    </row>
    <row r="3" spans="2:13" ht="18" customHeight="1" x14ac:dyDescent="0.2">
      <c r="B3" s="8"/>
      <c r="C3" s="11"/>
      <c r="D3" s="11"/>
      <c r="E3" s="10"/>
    </row>
    <row r="4" spans="2:13" ht="18" customHeight="1" x14ac:dyDescent="0.2">
      <c r="B4" s="8"/>
      <c r="C4" s="11"/>
      <c r="D4" s="11"/>
      <c r="E4" s="10"/>
    </row>
    <row r="5" spans="2:13" ht="18" customHeight="1" x14ac:dyDescent="0.2">
      <c r="B5" s="8"/>
      <c r="C5" s="11"/>
      <c r="D5" s="11"/>
      <c r="E5" s="10"/>
    </row>
    <row r="6" spans="2:13" ht="18" customHeight="1" x14ac:dyDescent="0.2">
      <c r="B6" s="8"/>
      <c r="C6" s="11"/>
      <c r="D6" s="11"/>
      <c r="E6" s="10"/>
    </row>
    <row r="7" spans="2:13" ht="18" customHeight="1" x14ac:dyDescent="0.2">
      <c r="B7" s="8"/>
      <c r="C7" s="11"/>
      <c r="D7" s="11"/>
      <c r="E7" s="10"/>
    </row>
    <row r="8" spans="2:13" ht="18" customHeight="1" x14ac:dyDescent="0.2">
      <c r="B8" s="8"/>
      <c r="C8" s="11"/>
      <c r="D8" s="11"/>
      <c r="E8" s="10"/>
    </row>
    <row r="9" spans="2:13" ht="18" customHeight="1" x14ac:dyDescent="0.2">
      <c r="B9" s="8"/>
      <c r="C9" s="11"/>
      <c r="D9" s="11"/>
      <c r="E9" s="10"/>
    </row>
    <row r="10" spans="2:13" ht="18" customHeight="1" x14ac:dyDescent="0.2">
      <c r="B10" s="8"/>
      <c r="C10" s="11"/>
      <c r="D10" s="11"/>
      <c r="E10" s="10"/>
    </row>
    <row r="11" spans="2:13" ht="18" customHeight="1" x14ac:dyDescent="0.2">
      <c r="B11" s="8"/>
      <c r="C11" s="11"/>
      <c r="D11" s="11"/>
      <c r="E11" s="10"/>
    </row>
    <row r="12" spans="2:13" ht="18" customHeight="1" x14ac:dyDescent="0.2">
      <c r="B12" s="8"/>
      <c r="C12" s="11"/>
      <c r="D12" s="11"/>
      <c r="E12" s="10"/>
    </row>
    <row r="13" spans="2:13" ht="18" customHeight="1" x14ac:dyDescent="0.2">
      <c r="B13" s="8"/>
      <c r="C13" s="11"/>
      <c r="D13" s="11" t="s">
        <v>24</v>
      </c>
      <c r="E13" s="10"/>
    </row>
    <row r="14" spans="2:13" ht="17.25" customHeight="1" x14ac:dyDescent="0.2">
      <c r="B14" s="8"/>
      <c r="C14" s="11"/>
      <c r="D14" s="11"/>
      <c r="E14" s="10"/>
    </row>
    <row r="15" spans="2:13" ht="18" customHeight="1" x14ac:dyDescent="0.2">
      <c r="B15" s="8"/>
      <c r="C15" s="11"/>
      <c r="D15" s="11"/>
      <c r="E15" s="10"/>
    </row>
    <row r="16" spans="2:13" ht="18" customHeight="1" x14ac:dyDescent="0.2">
      <c r="B16" s="8"/>
      <c r="C16" s="11"/>
      <c r="D16" s="11"/>
      <c r="E16" s="10"/>
    </row>
    <row r="17" spans="2:15" ht="18" customHeight="1" x14ac:dyDescent="0.2">
      <c r="B17" s="8"/>
      <c r="C17" s="11"/>
      <c r="D17" s="11"/>
      <c r="E17" s="10"/>
      <c r="F17" s="8"/>
    </row>
    <row r="18" spans="2:15" x14ac:dyDescent="0.2">
      <c r="B18" s="8"/>
      <c r="C18" s="11"/>
      <c r="D18" s="11"/>
      <c r="E18" s="10"/>
      <c r="F18" s="8"/>
    </row>
    <row r="19" spans="2:15" x14ac:dyDescent="0.2">
      <c r="B19" s="8"/>
      <c r="C19" s="11"/>
      <c r="D19" s="11"/>
      <c r="E19" s="10"/>
      <c r="F19" s="8"/>
    </row>
    <row r="20" spans="2:15" ht="67.5" customHeight="1" x14ac:dyDescent="0.3">
      <c r="D20" s="23" t="s">
        <v>3</v>
      </c>
      <c r="E20" s="24" t="s">
        <v>0</v>
      </c>
      <c r="F20" s="24" t="s">
        <v>1</v>
      </c>
      <c r="G20" s="24" t="s">
        <v>2</v>
      </c>
      <c r="H20" s="24" t="s">
        <v>5</v>
      </c>
    </row>
    <row r="21" spans="2:15" ht="15" customHeight="1" x14ac:dyDescent="0.25">
      <c r="D21" s="36">
        <v>1994</v>
      </c>
      <c r="E21" s="37">
        <v>2896</v>
      </c>
      <c r="F21" s="37">
        <v>6860</v>
      </c>
      <c r="G21" s="37">
        <v>9756</v>
      </c>
      <c r="H21" s="38">
        <f t="shared" ref="H21:H46" si="0">+E21/G21</f>
        <v>0.29684296842968427</v>
      </c>
    </row>
    <row r="22" spans="2:15" ht="15" customHeight="1" x14ac:dyDescent="0.25">
      <c r="D22" s="36">
        <v>1995</v>
      </c>
      <c r="E22" s="37">
        <v>2724</v>
      </c>
      <c r="F22" s="37">
        <v>7190</v>
      </c>
      <c r="G22" s="37">
        <v>9914</v>
      </c>
      <c r="H22" s="38">
        <f t="shared" si="0"/>
        <v>0.27476296146863022</v>
      </c>
    </row>
    <row r="23" spans="2:15" ht="15" customHeight="1" x14ac:dyDescent="0.25">
      <c r="D23" s="36">
        <v>1996</v>
      </c>
      <c r="E23" s="37">
        <v>2952</v>
      </c>
      <c r="F23" s="37">
        <v>7223</v>
      </c>
      <c r="G23" s="37">
        <v>10175</v>
      </c>
      <c r="H23" s="38">
        <f t="shared" si="0"/>
        <v>0.29012285012285011</v>
      </c>
    </row>
    <row r="24" spans="2:15" ht="15" customHeight="1" x14ac:dyDescent="0.25">
      <c r="D24" s="36">
        <v>1997</v>
      </c>
      <c r="E24" s="37">
        <v>3907</v>
      </c>
      <c r="F24" s="37">
        <v>6186</v>
      </c>
      <c r="G24" s="37">
        <f t="shared" ref="G24:G46" si="1">+F24+E24</f>
        <v>10093</v>
      </c>
      <c r="H24" s="38">
        <f t="shared" si="0"/>
        <v>0.38709997027642923</v>
      </c>
      <c r="I24" s="12"/>
      <c r="J24" s="12"/>
      <c r="K24" s="12"/>
      <c r="L24" s="12"/>
      <c r="M24" s="12"/>
      <c r="N24" s="12"/>
      <c r="O24" s="13"/>
    </row>
    <row r="25" spans="2:15" ht="15" customHeight="1" x14ac:dyDescent="0.25">
      <c r="D25" s="36">
        <v>1998</v>
      </c>
      <c r="E25" s="37">
        <v>3275</v>
      </c>
      <c r="F25" s="37">
        <v>8309</v>
      </c>
      <c r="G25" s="37">
        <f t="shared" si="1"/>
        <v>11584</v>
      </c>
      <c r="H25" s="38">
        <f t="shared" si="0"/>
        <v>0.2827175414364641</v>
      </c>
      <c r="I25" s="12"/>
      <c r="J25" s="12"/>
      <c r="K25" s="12"/>
      <c r="L25" s="12"/>
      <c r="M25" s="12"/>
      <c r="N25" s="12"/>
      <c r="O25" s="13"/>
    </row>
    <row r="26" spans="2:15" ht="15" customHeight="1" x14ac:dyDescent="0.25">
      <c r="D26" s="36">
        <v>1999</v>
      </c>
      <c r="E26" s="37">
        <v>2750</v>
      </c>
      <c r="F26" s="37">
        <v>7575</v>
      </c>
      <c r="G26" s="37">
        <f t="shared" si="1"/>
        <v>10325</v>
      </c>
      <c r="H26" s="38">
        <f t="shared" si="0"/>
        <v>0.26634382566585957</v>
      </c>
      <c r="I26" s="12"/>
      <c r="J26" s="12"/>
      <c r="K26" s="12"/>
      <c r="L26" s="12"/>
      <c r="M26" s="12"/>
      <c r="N26" s="12"/>
      <c r="O26" s="14"/>
    </row>
    <row r="27" spans="2:15" ht="15" customHeight="1" x14ac:dyDescent="0.25">
      <c r="D27" s="36">
        <v>2000</v>
      </c>
      <c r="E27" s="37">
        <v>2558</v>
      </c>
      <c r="F27" s="37">
        <v>7088</v>
      </c>
      <c r="G27" s="37">
        <f t="shared" si="1"/>
        <v>9646</v>
      </c>
      <c r="H27" s="38">
        <f t="shared" si="0"/>
        <v>0.26518764254613314</v>
      </c>
      <c r="I27" s="15"/>
      <c r="J27" s="15"/>
      <c r="K27" s="15"/>
      <c r="L27" s="15"/>
      <c r="M27" s="15"/>
      <c r="N27" s="8"/>
      <c r="O27" s="8"/>
    </row>
    <row r="28" spans="2:15" ht="15" customHeight="1" x14ac:dyDescent="0.25">
      <c r="D28" s="36">
        <v>2001</v>
      </c>
      <c r="E28" s="37">
        <v>3063</v>
      </c>
      <c r="F28" s="37">
        <v>6762</v>
      </c>
      <c r="G28" s="37">
        <f t="shared" si="1"/>
        <v>9825</v>
      </c>
      <c r="H28" s="38">
        <f t="shared" si="0"/>
        <v>0.31175572519083972</v>
      </c>
      <c r="I28" s="7"/>
      <c r="J28" s="7"/>
      <c r="K28" s="7"/>
      <c r="L28" s="7"/>
      <c r="M28" s="7"/>
    </row>
    <row r="29" spans="2:15" ht="15" customHeight="1" x14ac:dyDescent="0.25">
      <c r="D29" s="36">
        <v>2002</v>
      </c>
      <c r="E29" s="37">
        <v>3328</v>
      </c>
      <c r="F29" s="37">
        <v>8628</v>
      </c>
      <c r="G29" s="37">
        <f t="shared" si="1"/>
        <v>11956</v>
      </c>
      <c r="H29" s="38">
        <f t="shared" si="0"/>
        <v>0.2783539645366343</v>
      </c>
      <c r="I29" s="7"/>
      <c r="J29" s="7"/>
      <c r="K29" s="7"/>
      <c r="L29" s="7"/>
      <c r="M29" s="7"/>
    </row>
    <row r="30" spans="2:15" ht="15" customHeight="1" x14ac:dyDescent="0.25">
      <c r="D30" s="36">
        <v>2003</v>
      </c>
      <c r="E30" s="37">
        <v>3574</v>
      </c>
      <c r="F30" s="37">
        <v>10245</v>
      </c>
      <c r="G30" s="37">
        <f t="shared" si="1"/>
        <v>13819</v>
      </c>
      <c r="H30" s="38">
        <f t="shared" si="0"/>
        <v>0.25862942325783339</v>
      </c>
      <c r="I30" s="7"/>
      <c r="J30" s="7"/>
      <c r="K30" s="7"/>
      <c r="L30" s="7"/>
      <c r="M30" s="7"/>
    </row>
    <row r="31" spans="2:15" ht="15" customHeight="1" x14ac:dyDescent="0.25">
      <c r="D31" s="36">
        <v>2004</v>
      </c>
      <c r="E31" s="37">
        <v>2782</v>
      </c>
      <c r="F31" s="37">
        <v>9544</v>
      </c>
      <c r="G31" s="37">
        <f t="shared" si="1"/>
        <v>12326</v>
      </c>
      <c r="H31" s="38">
        <f t="shared" si="0"/>
        <v>0.22570176861917898</v>
      </c>
      <c r="I31" s="7"/>
      <c r="J31" s="7"/>
      <c r="K31" s="7"/>
      <c r="L31" s="7"/>
      <c r="M31" s="7"/>
    </row>
    <row r="32" spans="2:15" ht="15" customHeight="1" x14ac:dyDescent="0.25">
      <c r="D32" s="36">
        <v>2005</v>
      </c>
      <c r="E32" s="37">
        <v>2090</v>
      </c>
      <c r="F32" s="37">
        <v>9633</v>
      </c>
      <c r="G32" s="37">
        <f t="shared" si="1"/>
        <v>11723</v>
      </c>
      <c r="H32" s="38">
        <f t="shared" si="0"/>
        <v>0.17828200972447325</v>
      </c>
      <c r="I32" s="7"/>
      <c r="J32" s="7"/>
      <c r="K32" s="7"/>
      <c r="L32" s="7"/>
      <c r="M32" s="7"/>
    </row>
    <row r="33" spans="4:13" ht="15" customHeight="1" x14ac:dyDescent="0.25">
      <c r="D33" s="36">
        <v>2006</v>
      </c>
      <c r="E33" s="37">
        <v>2209</v>
      </c>
      <c r="F33" s="37">
        <v>13735</v>
      </c>
      <c r="G33" s="37">
        <f t="shared" si="1"/>
        <v>15944</v>
      </c>
      <c r="H33" s="38">
        <f t="shared" si="0"/>
        <v>0.13854741595584547</v>
      </c>
      <c r="I33" s="7"/>
      <c r="J33" s="7"/>
      <c r="K33" s="7"/>
      <c r="L33" s="7"/>
      <c r="M33" s="7"/>
    </row>
    <row r="34" spans="4:13" ht="15" customHeight="1" x14ac:dyDescent="0.25">
      <c r="D34" s="36">
        <v>2007</v>
      </c>
      <c r="E34" s="37">
        <v>1857</v>
      </c>
      <c r="F34" s="37">
        <v>13104</v>
      </c>
      <c r="G34" s="37">
        <f t="shared" si="1"/>
        <v>14961</v>
      </c>
      <c r="H34" s="38">
        <f t="shared" si="0"/>
        <v>0.12412271906958092</v>
      </c>
      <c r="I34" s="7"/>
      <c r="J34" s="7"/>
      <c r="K34" s="7"/>
      <c r="L34" s="7"/>
      <c r="M34" s="7"/>
    </row>
    <row r="35" spans="4:13" ht="15" customHeight="1" x14ac:dyDescent="0.25">
      <c r="D35" s="36">
        <v>2008</v>
      </c>
      <c r="E35" s="37">
        <v>1962</v>
      </c>
      <c r="F35" s="37">
        <v>14256</v>
      </c>
      <c r="G35" s="37">
        <f t="shared" si="1"/>
        <v>16218</v>
      </c>
      <c r="H35" s="38">
        <f t="shared" si="0"/>
        <v>0.12097669256381798</v>
      </c>
      <c r="I35" s="7"/>
      <c r="J35" s="7"/>
      <c r="K35" s="7"/>
      <c r="L35" s="7"/>
      <c r="M35" s="7"/>
    </row>
    <row r="36" spans="4:13" ht="15" customHeight="1" x14ac:dyDescent="0.25">
      <c r="D36" s="36">
        <v>2009</v>
      </c>
      <c r="E36" s="37">
        <v>1995</v>
      </c>
      <c r="F36" s="37">
        <v>13838</v>
      </c>
      <c r="G36" s="37">
        <f t="shared" si="1"/>
        <v>15833</v>
      </c>
      <c r="H36" s="38">
        <f t="shared" si="0"/>
        <v>0.126002652687425</v>
      </c>
      <c r="I36" s="7"/>
      <c r="K36" s="22"/>
      <c r="L36" s="7"/>
      <c r="M36" s="7"/>
    </row>
    <row r="37" spans="4:13" ht="15" customHeight="1" x14ac:dyDescent="0.25">
      <c r="D37" s="36">
        <v>2010</v>
      </c>
      <c r="E37" s="37">
        <v>2169</v>
      </c>
      <c r="F37" s="37">
        <v>14447</v>
      </c>
      <c r="G37" s="37">
        <f t="shared" si="1"/>
        <v>16616</v>
      </c>
      <c r="H37" s="38">
        <f t="shared" si="0"/>
        <v>0.13053683196918633</v>
      </c>
      <c r="I37" s="7"/>
      <c r="K37" s="22"/>
      <c r="L37" s="7"/>
      <c r="M37" s="7"/>
    </row>
    <row r="38" spans="4:13" ht="15" customHeight="1" x14ac:dyDescent="0.25">
      <c r="D38" s="36">
        <v>2011</v>
      </c>
      <c r="E38" s="37">
        <v>1946</v>
      </c>
      <c r="F38" s="37">
        <v>13477</v>
      </c>
      <c r="G38" s="37">
        <f t="shared" si="1"/>
        <v>15423</v>
      </c>
      <c r="H38" s="38">
        <f t="shared" si="0"/>
        <v>0.12617519289373014</v>
      </c>
      <c r="I38" s="7"/>
      <c r="K38" s="22"/>
      <c r="L38" s="7"/>
      <c r="M38" s="7"/>
    </row>
    <row r="39" spans="4:13" ht="15" customHeight="1" x14ac:dyDescent="0.25">
      <c r="D39" s="36">
        <v>2012</v>
      </c>
      <c r="E39" s="37">
        <v>1960</v>
      </c>
      <c r="F39" s="37">
        <v>13572</v>
      </c>
      <c r="G39" s="37">
        <f t="shared" si="1"/>
        <v>15532</v>
      </c>
      <c r="H39" s="38">
        <f t="shared" si="0"/>
        <v>0.12619108936389389</v>
      </c>
      <c r="I39" s="7"/>
      <c r="K39" s="22"/>
      <c r="L39" s="7"/>
      <c r="M39" s="7"/>
    </row>
    <row r="40" spans="4:13" ht="15" customHeight="1" x14ac:dyDescent="0.25">
      <c r="D40" s="36">
        <v>2013</v>
      </c>
      <c r="E40" s="37">
        <v>2187</v>
      </c>
      <c r="F40" s="37">
        <v>14153</v>
      </c>
      <c r="G40" s="37">
        <f t="shared" si="1"/>
        <v>16340</v>
      </c>
      <c r="H40" s="38">
        <f t="shared" si="0"/>
        <v>0.13384332925336598</v>
      </c>
      <c r="I40" s="7"/>
      <c r="K40" s="22"/>
      <c r="L40" s="7"/>
      <c r="M40" s="7"/>
    </row>
    <row r="41" spans="4:13" ht="15" customHeight="1" x14ac:dyDescent="0.25">
      <c r="D41" s="36">
        <v>2014</v>
      </c>
      <c r="E41" s="37">
        <v>2469</v>
      </c>
      <c r="F41" s="37">
        <v>16120</v>
      </c>
      <c r="G41" s="37">
        <f t="shared" si="1"/>
        <v>18589</v>
      </c>
      <c r="H41" s="38">
        <f t="shared" si="0"/>
        <v>0.13282048523320242</v>
      </c>
      <c r="I41" s="7"/>
      <c r="J41" s="22"/>
      <c r="K41" s="22"/>
      <c r="L41" s="7"/>
      <c r="M41" s="7"/>
    </row>
    <row r="42" spans="4:13" ht="15" customHeight="1" x14ac:dyDescent="0.25">
      <c r="D42" s="36">
        <v>2015</v>
      </c>
      <c r="E42" s="37">
        <v>1871</v>
      </c>
      <c r="F42" s="37">
        <v>15677</v>
      </c>
      <c r="G42" s="37">
        <f t="shared" si="1"/>
        <v>17548</v>
      </c>
      <c r="H42" s="38">
        <f t="shared" si="0"/>
        <v>0.10662183724640985</v>
      </c>
      <c r="I42" s="7"/>
      <c r="J42" s="22"/>
      <c r="K42" s="22"/>
      <c r="L42" s="7"/>
      <c r="M42" s="7"/>
    </row>
    <row r="43" spans="4:13" ht="15" customHeight="1" x14ac:dyDescent="0.25">
      <c r="D43" s="36">
        <v>2016</v>
      </c>
      <c r="E43" s="37">
        <v>2329</v>
      </c>
      <c r="F43" s="37">
        <v>13917</v>
      </c>
      <c r="G43" s="37">
        <f t="shared" si="1"/>
        <v>16246</v>
      </c>
      <c r="H43" s="38">
        <f t="shared" si="0"/>
        <v>0.14335836513603348</v>
      </c>
      <c r="I43" s="7"/>
      <c r="J43" s="22"/>
      <c r="K43" s="22"/>
      <c r="L43" s="7"/>
      <c r="M43" s="7"/>
    </row>
    <row r="44" spans="4:13" ht="15" customHeight="1" x14ac:dyDescent="0.25">
      <c r="D44" s="36">
        <v>2017</v>
      </c>
      <c r="E44" s="37">
        <v>1836</v>
      </c>
      <c r="F44" s="37">
        <v>11392</v>
      </c>
      <c r="G44" s="37">
        <f t="shared" si="1"/>
        <v>13228</v>
      </c>
      <c r="H44" s="38">
        <f t="shared" si="0"/>
        <v>0.13879649228908375</v>
      </c>
      <c r="I44" s="7"/>
      <c r="J44" s="22"/>
      <c r="K44" s="22"/>
      <c r="L44" s="7"/>
      <c r="M44" s="7"/>
    </row>
    <row r="45" spans="4:13" ht="15" customHeight="1" x14ac:dyDescent="0.25">
      <c r="D45" s="36">
        <v>2018</v>
      </c>
      <c r="E45" s="37">
        <v>1687</v>
      </c>
      <c r="F45" s="37">
        <v>11028</v>
      </c>
      <c r="G45" s="37">
        <f t="shared" si="1"/>
        <v>12715</v>
      </c>
      <c r="H45" s="38">
        <f t="shared" si="0"/>
        <v>0.13267793944160441</v>
      </c>
      <c r="I45" s="7"/>
      <c r="J45" s="22"/>
      <c r="K45" s="22"/>
      <c r="L45" s="7"/>
      <c r="M45" s="7"/>
    </row>
    <row r="46" spans="4:13" ht="15" customHeight="1" x14ac:dyDescent="0.25">
      <c r="D46" s="36">
        <v>2019</v>
      </c>
      <c r="E46" s="37">
        <v>1624</v>
      </c>
      <c r="F46" s="37">
        <v>8129</v>
      </c>
      <c r="G46" s="37">
        <f t="shared" si="1"/>
        <v>9753</v>
      </c>
      <c r="H46" s="38">
        <f t="shared" si="0"/>
        <v>0.16651286783553779</v>
      </c>
      <c r="I46" s="7"/>
      <c r="J46" s="22"/>
      <c r="K46" s="22"/>
      <c r="L46" s="7"/>
      <c r="M46" s="7"/>
    </row>
    <row r="47" spans="4:13" ht="15" customHeight="1" x14ac:dyDescent="0.25">
      <c r="D47" s="33">
        <v>2020</v>
      </c>
      <c r="E47" s="34">
        <f>+Investigations!B28</f>
        <v>1400</v>
      </c>
      <c r="F47" s="34">
        <f>+Investigations!C28</f>
        <v>6339</v>
      </c>
      <c r="G47" s="34">
        <f t="shared" ref="G47" si="2">+F47+E47</f>
        <v>7739</v>
      </c>
      <c r="H47" s="35">
        <f t="shared" ref="H47" si="3">+E47/G47</f>
        <v>0.18090192531334798</v>
      </c>
      <c r="I47" s="7"/>
      <c r="J47" s="7"/>
      <c r="K47" s="7"/>
      <c r="L47" s="7"/>
      <c r="M47" s="7"/>
    </row>
    <row r="48" spans="4:13" ht="15" customHeight="1" x14ac:dyDescent="0.2">
      <c r="D48" s="20"/>
      <c r="E48" s="21"/>
      <c r="F48" s="21"/>
      <c r="G48" s="21"/>
      <c r="H48" s="21"/>
      <c r="I48" s="7"/>
      <c r="J48" s="7"/>
      <c r="K48" s="7"/>
      <c r="L48" s="7"/>
      <c r="M48" s="7"/>
    </row>
    <row r="49" spans="2:13" ht="15" customHeight="1" x14ac:dyDescent="0.2">
      <c r="D49" s="20"/>
      <c r="E49" s="21"/>
      <c r="F49" s="21"/>
      <c r="G49" s="21"/>
      <c r="H49" s="21"/>
      <c r="I49" s="7"/>
      <c r="J49" s="7"/>
      <c r="K49" s="7"/>
      <c r="L49" s="7"/>
      <c r="M49" s="7"/>
    </row>
    <row r="50" spans="2:13" ht="26.25" hidden="1" customHeight="1" x14ac:dyDescent="0.25">
      <c r="B50" s="43" t="s">
        <v>23</v>
      </c>
      <c r="C50" s="43"/>
      <c r="D50" s="43"/>
      <c r="E50" s="43"/>
      <c r="F50" s="43"/>
      <c r="G50" s="43"/>
      <c r="H50" s="43"/>
      <c r="I50" s="7"/>
      <c r="J50" s="7"/>
      <c r="K50" s="7"/>
      <c r="L50" s="7"/>
      <c r="M50" s="7"/>
    </row>
    <row r="51" spans="2:13" hidden="1" x14ac:dyDescent="0.2">
      <c r="D51" s="17"/>
      <c r="E51" s="7"/>
      <c r="F51" s="7"/>
      <c r="G51" s="7"/>
      <c r="H51" s="7"/>
      <c r="I51" s="7"/>
      <c r="J51" s="7"/>
      <c r="K51" s="7"/>
      <c r="L51" s="7"/>
      <c r="M51" s="7"/>
    </row>
    <row r="52" spans="2:13" hidden="1" x14ac:dyDescent="0.2">
      <c r="D52" s="17"/>
      <c r="E52" s="16">
        <f>AVERAGE(E62:E71)</f>
        <v>1.529598421933775E-2</v>
      </c>
      <c r="F52" s="16">
        <f t="shared" ref="F52:H52" si="4">AVERAGE(F62:F71)</f>
        <v>3.8608494419311175E-3</v>
      </c>
      <c r="G52" s="16">
        <f t="shared" si="4"/>
        <v>4.2810860292999409E-3</v>
      </c>
      <c r="H52" s="16">
        <f t="shared" si="4"/>
        <v>1.1508186533074161E-2</v>
      </c>
      <c r="I52" s="7"/>
      <c r="J52" s="7"/>
      <c r="K52" s="7"/>
      <c r="L52" s="7"/>
      <c r="M52" s="7"/>
    </row>
    <row r="53" spans="2:13" hidden="1" x14ac:dyDescent="0.2">
      <c r="D53" s="17">
        <v>1998</v>
      </c>
      <c r="E53" s="16">
        <f t="shared" ref="E53:H68" si="5">+(E25-E24)/E24</f>
        <v>-0.16176094189915535</v>
      </c>
      <c r="F53" s="16">
        <f t="shared" si="5"/>
        <v>0.3431943097316521</v>
      </c>
      <c r="G53" s="16">
        <f t="shared" si="5"/>
        <v>0.14772614683443971</v>
      </c>
      <c r="H53" s="16">
        <f t="shared" si="5"/>
        <v>-0.2696523814388963</v>
      </c>
      <c r="I53" s="7"/>
      <c r="J53" s="7"/>
      <c r="K53" s="7"/>
      <c r="L53" s="7"/>
      <c r="M53" s="7"/>
    </row>
    <row r="54" spans="2:13" hidden="1" x14ac:dyDescent="0.2">
      <c r="B54" s="6">
        <f>+D54-1</f>
        <v>1998</v>
      </c>
      <c r="D54" s="17">
        <v>1999</v>
      </c>
      <c r="E54" s="16">
        <f t="shared" si="5"/>
        <v>-0.16030534351145037</v>
      </c>
      <c r="F54" s="16">
        <f t="shared" si="5"/>
        <v>-8.8337946804669637E-2</v>
      </c>
      <c r="G54" s="16">
        <f t="shared" si="5"/>
        <v>-0.10868439226519337</v>
      </c>
      <c r="H54" s="16">
        <f t="shared" si="5"/>
        <v>-5.7915457553185626E-2</v>
      </c>
      <c r="I54" s="7"/>
      <c r="J54" s="7"/>
      <c r="K54" s="7"/>
      <c r="L54" s="7"/>
      <c r="M54" s="7"/>
    </row>
    <row r="55" spans="2:13" hidden="1" x14ac:dyDescent="0.2">
      <c r="B55" s="17">
        <f t="shared" ref="B55:B71" si="6">+D55-1</f>
        <v>1999</v>
      </c>
      <c r="D55" s="17">
        <v>2000</v>
      </c>
      <c r="E55" s="16">
        <f t="shared" si="5"/>
        <v>-6.9818181818181821E-2</v>
      </c>
      <c r="F55" s="16">
        <f t="shared" si="5"/>
        <v>-6.4290429042904287E-2</v>
      </c>
      <c r="G55" s="16">
        <f t="shared" si="5"/>
        <v>-6.5762711864406784E-2</v>
      </c>
      <c r="H55" s="16">
        <f t="shared" si="5"/>
        <v>-4.3409420767910444E-3</v>
      </c>
      <c r="I55" s="7"/>
      <c r="J55" s="7"/>
      <c r="K55" s="7"/>
      <c r="L55" s="7"/>
      <c r="M55" s="7"/>
    </row>
    <row r="56" spans="2:13" hidden="1" x14ac:dyDescent="0.2">
      <c r="B56" s="17">
        <f t="shared" si="6"/>
        <v>2000</v>
      </c>
      <c r="D56" s="17">
        <v>2001</v>
      </c>
      <c r="E56" s="16">
        <f t="shared" si="5"/>
        <v>0.19741985926505082</v>
      </c>
      <c r="F56" s="16">
        <f t="shared" si="5"/>
        <v>-4.5993227990970657E-2</v>
      </c>
      <c r="G56" s="16">
        <f t="shared" si="5"/>
        <v>1.8556914783329877E-2</v>
      </c>
      <c r="H56" s="16">
        <f t="shared" si="5"/>
        <v>0.17560427098938217</v>
      </c>
      <c r="I56" s="7"/>
      <c r="J56" s="7"/>
      <c r="K56" s="7"/>
      <c r="L56" s="7"/>
      <c r="M56" s="7"/>
    </row>
    <row r="57" spans="2:13" hidden="1" x14ac:dyDescent="0.2">
      <c r="B57" s="17">
        <f t="shared" si="6"/>
        <v>2001</v>
      </c>
      <c r="D57" s="17">
        <v>2002</v>
      </c>
      <c r="E57" s="16">
        <f t="shared" si="5"/>
        <v>8.6516487104146264E-2</v>
      </c>
      <c r="F57" s="16">
        <f t="shared" si="5"/>
        <v>0.27595385980479148</v>
      </c>
      <c r="G57" s="16">
        <f t="shared" si="5"/>
        <v>0.21689567430025444</v>
      </c>
      <c r="H57" s="16">
        <f t="shared" si="5"/>
        <v>-0.10714080915036506</v>
      </c>
      <c r="I57" s="7"/>
      <c r="J57" s="7"/>
      <c r="K57" s="7"/>
      <c r="L57" s="7"/>
      <c r="M57" s="7"/>
    </row>
    <row r="58" spans="2:13" hidden="1" x14ac:dyDescent="0.2">
      <c r="B58" s="17">
        <f t="shared" si="6"/>
        <v>2002</v>
      </c>
      <c r="D58" s="17">
        <v>2003</v>
      </c>
      <c r="E58" s="16">
        <f t="shared" si="5"/>
        <v>7.3918269230769232E-2</v>
      </c>
      <c r="F58" s="16">
        <f t="shared" si="5"/>
        <v>0.18741307371349095</v>
      </c>
      <c r="G58" s="16">
        <f t="shared" si="5"/>
        <v>0.1558213449314152</v>
      </c>
      <c r="H58" s="16">
        <f t="shared" si="5"/>
        <v>-7.0861362839346062E-2</v>
      </c>
      <c r="I58" s="7"/>
      <c r="J58" s="7"/>
      <c r="K58" s="7"/>
      <c r="L58" s="7"/>
      <c r="M58" s="7"/>
    </row>
    <row r="59" spans="2:13" hidden="1" x14ac:dyDescent="0.2">
      <c r="B59" s="17">
        <f t="shared" si="6"/>
        <v>2003</v>
      </c>
      <c r="D59" s="17">
        <v>2004</v>
      </c>
      <c r="E59" s="16">
        <f t="shared" si="5"/>
        <v>-0.22160044767767206</v>
      </c>
      <c r="F59" s="16">
        <f t="shared" si="5"/>
        <v>-6.842362127867252E-2</v>
      </c>
      <c r="G59" s="16">
        <f t="shared" si="5"/>
        <v>-0.10803965554671105</v>
      </c>
      <c r="H59" s="16">
        <f t="shared" si="5"/>
        <v>-0.12731596515152918</v>
      </c>
      <c r="I59" s="7"/>
      <c r="J59" s="7"/>
      <c r="K59" s="7"/>
      <c r="L59" s="7"/>
      <c r="M59" s="7"/>
    </row>
    <row r="60" spans="2:13" hidden="1" x14ac:dyDescent="0.2">
      <c r="B60" s="17">
        <f t="shared" si="6"/>
        <v>2004</v>
      </c>
      <c r="D60" s="17">
        <v>2005</v>
      </c>
      <c r="E60" s="16">
        <f t="shared" si="5"/>
        <v>-0.24874191229331416</v>
      </c>
      <c r="F60" s="16">
        <f t="shared" si="5"/>
        <v>9.3252305113160107E-3</v>
      </c>
      <c r="G60" s="16">
        <f t="shared" si="5"/>
        <v>-4.892098004218725E-2</v>
      </c>
      <c r="H60" s="16">
        <f t="shared" si="5"/>
        <v>-0.21009919055936119</v>
      </c>
      <c r="I60" s="7"/>
      <c r="J60" s="7"/>
      <c r="K60" s="7"/>
      <c r="L60" s="7"/>
      <c r="M60" s="7"/>
    </row>
    <row r="61" spans="2:13" hidden="1" x14ac:dyDescent="0.2">
      <c r="B61" s="17">
        <f t="shared" si="6"/>
        <v>2005</v>
      </c>
      <c r="D61" s="17">
        <v>2006</v>
      </c>
      <c r="E61" s="16">
        <f t="shared" si="5"/>
        <v>5.6937799043062204E-2</v>
      </c>
      <c r="F61" s="16">
        <f t="shared" si="5"/>
        <v>0.42582788331776183</v>
      </c>
      <c r="G61" s="16">
        <f t="shared" si="5"/>
        <v>0.36006141772583811</v>
      </c>
      <c r="H61" s="16">
        <f t="shared" si="5"/>
        <v>-0.22287494868403041</v>
      </c>
      <c r="I61" s="7"/>
      <c r="J61" s="7"/>
      <c r="K61" s="7"/>
      <c r="L61" s="7"/>
      <c r="M61" s="7"/>
    </row>
    <row r="62" spans="2:13" hidden="1" x14ac:dyDescent="0.2">
      <c r="B62" s="17">
        <f t="shared" si="6"/>
        <v>2006</v>
      </c>
      <c r="D62" s="17">
        <v>2007</v>
      </c>
      <c r="E62" s="16">
        <f t="shared" si="5"/>
        <v>-0.1593481213218651</v>
      </c>
      <c r="F62" s="16">
        <f t="shared" si="5"/>
        <v>-4.5941026574444849E-2</v>
      </c>
      <c r="G62" s="16">
        <f t="shared" si="5"/>
        <v>-6.1653286502759662E-2</v>
      </c>
      <c r="H62" s="16">
        <f t="shared" si="5"/>
        <v>-0.10411379228365865</v>
      </c>
      <c r="I62" s="7"/>
      <c r="J62" s="7"/>
      <c r="K62" s="7"/>
      <c r="L62" s="7"/>
      <c r="M62" s="7"/>
    </row>
    <row r="63" spans="2:13" hidden="1" x14ac:dyDescent="0.2">
      <c r="B63" s="18">
        <f t="shared" si="6"/>
        <v>2007</v>
      </c>
      <c r="D63" s="18">
        <f t="shared" ref="D63:D71" si="7">+D62+1</f>
        <v>2008</v>
      </c>
      <c r="E63" s="16">
        <f t="shared" si="5"/>
        <v>5.6542810985460421E-2</v>
      </c>
      <c r="F63" s="16">
        <f t="shared" si="5"/>
        <v>8.7912087912087919E-2</v>
      </c>
      <c r="G63" s="16">
        <f t="shared" si="5"/>
        <v>8.401844796470824E-2</v>
      </c>
      <c r="H63" s="16">
        <f t="shared" si="5"/>
        <v>-2.5346097228174134E-2</v>
      </c>
    </row>
    <row r="64" spans="2:13" hidden="1" x14ac:dyDescent="0.2">
      <c r="B64" s="18">
        <f t="shared" si="6"/>
        <v>2008</v>
      </c>
      <c r="D64" s="18">
        <f t="shared" si="7"/>
        <v>2009</v>
      </c>
      <c r="E64" s="16">
        <f t="shared" si="5"/>
        <v>1.6819571865443424E-2</v>
      </c>
      <c r="F64" s="16">
        <f t="shared" si="5"/>
        <v>-2.9320987654320986E-2</v>
      </c>
      <c r="G64" s="16">
        <f t="shared" si="5"/>
        <v>-2.3739055370575902E-2</v>
      </c>
      <c r="H64" s="16">
        <f t="shared" si="5"/>
        <v>4.1544863040091085E-2</v>
      </c>
    </row>
    <row r="65" spans="2:8" hidden="1" x14ac:dyDescent="0.2">
      <c r="B65" s="18">
        <f t="shared" si="6"/>
        <v>2009</v>
      </c>
      <c r="D65" s="18">
        <f t="shared" si="7"/>
        <v>2010</v>
      </c>
      <c r="E65" s="16">
        <f t="shared" si="5"/>
        <v>8.7218045112781958E-2</v>
      </c>
      <c r="F65" s="16">
        <f t="shared" si="5"/>
        <v>4.4009249891602834E-2</v>
      </c>
      <c r="G65" s="16">
        <f t="shared" si="5"/>
        <v>4.9453672708899138E-2</v>
      </c>
      <c r="H65" s="16">
        <f t="shared" si="5"/>
        <v>3.5984792264725431E-2</v>
      </c>
    </row>
    <row r="66" spans="2:8" hidden="1" x14ac:dyDescent="0.2">
      <c r="B66" s="18">
        <f t="shared" si="6"/>
        <v>2010</v>
      </c>
      <c r="D66" s="18">
        <f t="shared" si="7"/>
        <v>2011</v>
      </c>
      <c r="E66" s="16">
        <f t="shared" si="5"/>
        <v>-0.10281235592438911</v>
      </c>
      <c r="F66" s="16">
        <f t="shared" si="5"/>
        <v>-6.7141967190420163E-2</v>
      </c>
      <c r="G66" s="16">
        <f t="shared" si="5"/>
        <v>-7.1798266730861815E-2</v>
      </c>
      <c r="H66" s="16">
        <f t="shared" si="5"/>
        <v>-3.3413091229958586E-2</v>
      </c>
    </row>
    <row r="67" spans="2:8" hidden="1" x14ac:dyDescent="0.2">
      <c r="B67" s="18">
        <f t="shared" si="6"/>
        <v>2011</v>
      </c>
      <c r="D67" s="18">
        <f t="shared" si="7"/>
        <v>2012</v>
      </c>
      <c r="E67" s="16">
        <f t="shared" si="5"/>
        <v>7.1942446043165471E-3</v>
      </c>
      <c r="F67" s="16">
        <f t="shared" si="5"/>
        <v>7.0490465237070567E-3</v>
      </c>
      <c r="G67" s="16">
        <f t="shared" si="5"/>
        <v>7.0673669195357586E-3</v>
      </c>
      <c r="H67" s="16">
        <f t="shared" si="5"/>
        <v>1.2598728640062518E-4</v>
      </c>
    </row>
    <row r="68" spans="2:8" hidden="1" x14ac:dyDescent="0.2">
      <c r="B68" s="18">
        <f t="shared" si="6"/>
        <v>2012</v>
      </c>
      <c r="D68" s="18">
        <f t="shared" si="7"/>
        <v>2013</v>
      </c>
      <c r="E68" s="16">
        <f t="shared" si="5"/>
        <v>0.11581632653061225</v>
      </c>
      <c r="F68" s="16">
        <f t="shared" si="5"/>
        <v>4.2808723843206602E-2</v>
      </c>
      <c r="G68" s="16">
        <f t="shared" si="5"/>
        <v>5.2021632758176665E-2</v>
      </c>
      <c r="H68" s="16">
        <f t="shared" si="5"/>
        <v>6.0640096920041027E-2</v>
      </c>
    </row>
    <row r="69" spans="2:8" hidden="1" x14ac:dyDescent="0.2">
      <c r="B69" s="18">
        <f t="shared" si="6"/>
        <v>2013</v>
      </c>
      <c r="D69" s="18">
        <f t="shared" si="7"/>
        <v>2014</v>
      </c>
      <c r="E69" s="16">
        <f t="shared" ref="E69:H71" si="8">+(E41-E40)/E40</f>
        <v>0.12894375857338819</v>
      </c>
      <c r="F69" s="16">
        <f t="shared" si="8"/>
        <v>0.13898113474175086</v>
      </c>
      <c r="G69" s="16">
        <f t="shared" si="8"/>
        <v>0.13763769889840882</v>
      </c>
      <c r="H69" s="16">
        <f t="shared" si="8"/>
        <v>-7.6420993550400428E-3</v>
      </c>
    </row>
    <row r="70" spans="2:8" hidden="1" x14ac:dyDescent="0.2">
      <c r="B70" s="18">
        <f t="shared" si="6"/>
        <v>2014</v>
      </c>
      <c r="D70" s="18">
        <f t="shared" si="7"/>
        <v>2015</v>
      </c>
      <c r="E70" s="16">
        <f t="shared" si="8"/>
        <v>-0.24220332118266505</v>
      </c>
      <c r="F70" s="16">
        <f t="shared" si="8"/>
        <v>-2.7481389578163772E-2</v>
      </c>
      <c r="G70" s="16">
        <f t="shared" si="8"/>
        <v>-5.6000860724084132E-2</v>
      </c>
      <c r="H70" s="16">
        <f t="shared" si="8"/>
        <v>-0.19724854897792107</v>
      </c>
    </row>
    <row r="71" spans="2:8" hidden="1" x14ac:dyDescent="0.2">
      <c r="B71" s="18">
        <f t="shared" si="6"/>
        <v>2015</v>
      </c>
      <c r="D71" s="18">
        <f t="shared" si="7"/>
        <v>2016</v>
      </c>
      <c r="E71" s="16">
        <f t="shared" si="8"/>
        <v>0.24478888295029397</v>
      </c>
      <c r="F71" s="16">
        <f t="shared" si="8"/>
        <v>-0.11226637749569433</v>
      </c>
      <c r="G71" s="16">
        <f t="shared" si="8"/>
        <v>-7.4196489628447687E-2</v>
      </c>
      <c r="H71" s="16">
        <f t="shared" si="8"/>
        <v>0.34454975489423595</v>
      </c>
    </row>
    <row r="72" spans="2:8" hidden="1" x14ac:dyDescent="0.2">
      <c r="B72" s="18"/>
      <c r="D72" s="18"/>
      <c r="E72" s="16"/>
      <c r="F72" s="16"/>
      <c r="G72" s="16"/>
      <c r="H72" s="16"/>
    </row>
    <row r="73" spans="2:8" hidden="1" x14ac:dyDescent="0.2">
      <c r="B73" s="42" t="s">
        <v>4</v>
      </c>
      <c r="C73" s="42"/>
      <c r="D73" s="42"/>
      <c r="E73" s="42"/>
    </row>
  </sheetData>
  <mergeCells count="3">
    <mergeCell ref="B1:J1"/>
    <mergeCell ref="B50:H50"/>
    <mergeCell ref="B73:E73"/>
  </mergeCells>
  <printOptions horizontalCentered="1"/>
  <pageMargins left="0.3" right="0.3" top="0.3" bottom="0.3" header="0" footer="0"/>
  <pageSetup orientation="portrait" r:id="rId1"/>
  <headerFooter alignWithMargins="0">
    <oddHeader>&amp;C&amp;"Palatino Linotype,Bold"&amp;14Fraud Investigations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pane ySplit="1" topLeftCell="A2" activePane="bottomLeft" state="frozen"/>
      <selection pane="bottomLeft" activeCell="E4" sqref="E4"/>
    </sheetView>
  </sheetViews>
  <sheetFormatPr defaultRowHeight="15.75" x14ac:dyDescent="0.25"/>
  <cols>
    <col min="1" max="1" width="16.125" style="3" customWidth="1"/>
    <col min="2" max="2" width="9.875" style="3" bestFit="1" customWidth="1"/>
    <col min="3" max="3" width="16.125" style="3" customWidth="1"/>
    <col min="4" max="4" width="19.25" style="3" customWidth="1"/>
    <col min="5" max="5" width="17.25" style="3" customWidth="1"/>
    <col min="6" max="6" width="42.625" style="3" customWidth="1"/>
    <col min="7" max="16384" width="9" style="3"/>
  </cols>
  <sheetData>
    <row r="1" spans="1:6" x14ac:dyDescent="0.25">
      <c r="A1" s="1" t="s">
        <v>6</v>
      </c>
      <c r="B1" s="1" t="s">
        <v>7</v>
      </c>
      <c r="C1" s="1" t="s">
        <v>8</v>
      </c>
      <c r="D1" s="1" t="s">
        <v>9</v>
      </c>
      <c r="E1" s="1" t="s">
        <v>10</v>
      </c>
      <c r="F1" s="1" t="s">
        <v>11</v>
      </c>
    </row>
    <row r="2" spans="1:6" ht="31.5" x14ac:dyDescent="0.25">
      <c r="A2" s="39"/>
      <c r="B2" s="39"/>
      <c r="C2" s="39"/>
      <c r="D2" s="39"/>
      <c r="E2" s="39"/>
      <c r="F2" s="2" t="s">
        <v>4</v>
      </c>
    </row>
    <row r="3" spans="1:6" ht="78.75" x14ac:dyDescent="0.25">
      <c r="A3" s="3" t="s">
        <v>12</v>
      </c>
      <c r="B3" s="4">
        <v>39344</v>
      </c>
      <c r="C3" s="3" t="s">
        <v>13</v>
      </c>
      <c r="D3" s="3" t="s">
        <v>14</v>
      </c>
      <c r="F3" s="2" t="s">
        <v>15</v>
      </c>
    </row>
    <row r="4" spans="1:6" ht="47.25" x14ac:dyDescent="0.25">
      <c r="A4" s="3" t="s">
        <v>12</v>
      </c>
      <c r="B4" s="4"/>
      <c r="E4" s="3" t="s">
        <v>16</v>
      </c>
      <c r="F4" s="2" t="s">
        <v>17</v>
      </c>
    </row>
    <row r="5" spans="1:6" x14ac:dyDescent="0.25">
      <c r="B5" s="4"/>
      <c r="F5" s="2"/>
    </row>
    <row r="6" spans="1:6" x14ac:dyDescent="0.25">
      <c r="B6" s="4"/>
      <c r="F6" s="2"/>
    </row>
    <row r="7" spans="1:6" ht="47.25" x14ac:dyDescent="0.25">
      <c r="A7" s="3" t="s">
        <v>18</v>
      </c>
      <c r="E7" s="2" t="s">
        <v>19</v>
      </c>
      <c r="F7" s="3" t="s">
        <v>20</v>
      </c>
    </row>
    <row r="8" spans="1:6" ht="126" x14ac:dyDescent="0.25">
      <c r="F8" s="3" t="s">
        <v>22</v>
      </c>
    </row>
    <row r="9" spans="1:6" ht="78.75" x14ac:dyDescent="0.25">
      <c r="F9" s="5" t="s">
        <v>21</v>
      </c>
    </row>
    <row r="10" spans="1:6" ht="31.5" x14ac:dyDescent="0.25">
      <c r="B10" s="32">
        <v>43795</v>
      </c>
      <c r="C10" s="2" t="s">
        <v>13</v>
      </c>
      <c r="D10" s="2" t="s">
        <v>14</v>
      </c>
      <c r="F10" s="2" t="s">
        <v>30</v>
      </c>
    </row>
  </sheetData>
  <phoneticPr fontId="1" type="noConversion"/>
  <pageMargins left="0.75" right="0.75" top="1" bottom="1" header="0.5" footer="0.5"/>
  <pageSetup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B0805B18465E448A9426FC2EFD13A0" ma:contentTypeVersion="0" ma:contentTypeDescription="Create a new document." ma:contentTypeScope="" ma:versionID="d03b1bba8db869120112ed1320e2413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BA616D-1154-4D79-AAB8-F1E9791BD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4988FD5-B308-4A35-996B-156823F6D37B}">
  <ds:schemaRef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CE40FFF-67E5-4DFB-819E-A9739F16D7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POWER BI</vt:lpstr>
      <vt:lpstr>Investigations</vt:lpstr>
      <vt:lpstr>Excel Online</vt:lpstr>
      <vt:lpstr>DOCUMENTATION</vt:lpstr>
      <vt:lpstr>'Excel Online'!Print_Area</vt:lpstr>
      <vt:lpstr>Investigations!Print_Area</vt:lpstr>
      <vt:lpstr>'POWER BI'!Print_Area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Theis</dc:creator>
  <cp:lastModifiedBy>VITA Program</cp:lastModifiedBy>
  <cp:lastPrinted>2013-01-08T19:37:56Z</cp:lastPrinted>
  <dcterms:created xsi:type="dcterms:W3CDTF">1999-01-24T16:14:00Z</dcterms:created>
  <dcterms:modified xsi:type="dcterms:W3CDTF">2020-12-22T21:06:51Z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0x010100C9B0805B18465E448A9426FC2EFD13A0</vt:lpwstr>
  </property>
</Properties>
</file>