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w09990\Documents\A\ASR\vdss_ann_report\State Programs\"/>
    </mc:Choice>
  </mc:AlternateContent>
  <bookViews>
    <workbookView xWindow="0" yWindow="0" windowWidth="20496" windowHeight="6192" firstSheet="2" activeTab="2"/>
  </bookViews>
  <sheets>
    <sheet name="POWER BI" sheetId="3" state="hidden" r:id="rId1"/>
    <sheet name="Child Residential Care" sheetId="1" state="hidden" r:id="rId2"/>
    <sheet name="Excel Online" sheetId="4" r:id="rId3"/>
    <sheet name="DOCUMENTATION" sheetId="2" state="hidden" r:id="rId4"/>
  </sheets>
  <definedNames>
    <definedName name="_xlnm.Print_Area" localSheetId="1">'Child Residential Care'!$A$1:$K$23</definedName>
    <definedName name="_xlnm.Print_Area" localSheetId="2">'Excel Online'!$B$2:$L$42</definedName>
    <definedName name="_xlnm.Print_Area" localSheetId="0">'POWER BI'!$A$1:$K$14</definedName>
  </definedNames>
  <calcPr calcId="162913"/>
</workbook>
</file>

<file path=xl/calcChain.xml><?xml version="1.0" encoding="utf-8"?>
<calcChain xmlns="http://schemas.openxmlformats.org/spreadsheetml/2006/main">
  <c r="I18" i="3" l="1"/>
  <c r="H18" i="3"/>
  <c r="G18" i="3"/>
  <c r="F18" i="3"/>
  <c r="E18" i="3"/>
  <c r="D18" i="3"/>
  <c r="C18" i="3"/>
  <c r="B18" i="3"/>
  <c r="J38" i="4"/>
  <c r="I38" i="4"/>
  <c r="H38" i="4"/>
  <c r="G38" i="4"/>
  <c r="F38" i="4"/>
  <c r="E38" i="4"/>
  <c r="D38" i="4"/>
  <c r="C38" i="4"/>
  <c r="K19" i="1"/>
  <c r="J19" i="1"/>
  <c r="J18" i="3" l="1"/>
  <c r="K38" i="4"/>
  <c r="L38" i="4"/>
  <c r="K18" i="3"/>
  <c r="J37" i="4"/>
  <c r="I37" i="4"/>
  <c r="H37" i="4"/>
  <c r="G37" i="4"/>
  <c r="F37" i="4"/>
  <c r="E37" i="4"/>
  <c r="D37" i="4"/>
  <c r="C37" i="4"/>
  <c r="J57" i="4" l="1"/>
  <c r="I57" i="4"/>
  <c r="H57" i="4"/>
  <c r="G57" i="4"/>
  <c r="F57" i="4"/>
  <c r="E57" i="4"/>
  <c r="D57" i="4"/>
  <c r="C57" i="4"/>
  <c r="J56" i="4"/>
  <c r="I56" i="4"/>
  <c r="H56" i="4"/>
  <c r="G56" i="4"/>
  <c r="F56" i="4"/>
  <c r="E56" i="4"/>
  <c r="D56" i="4"/>
  <c r="C56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J50" i="4"/>
  <c r="I50" i="4"/>
  <c r="H50" i="4"/>
  <c r="G50" i="4"/>
  <c r="F50" i="4"/>
  <c r="E50" i="4"/>
  <c r="D50" i="4"/>
  <c r="C50" i="4"/>
  <c r="A50" i="4"/>
  <c r="B50" i="4" s="1"/>
  <c r="A51" i="4" s="1"/>
  <c r="B51" i="4" s="1"/>
  <c r="A52" i="4" s="1"/>
  <c r="B52" i="4" s="1"/>
  <c r="A53" i="4" s="1"/>
  <c r="B53" i="4" s="1"/>
  <c r="A54" i="4" s="1"/>
  <c r="B54" i="4" s="1"/>
  <c r="A55" i="4" s="1"/>
  <c r="B55" i="4" s="1"/>
  <c r="A56" i="4" s="1"/>
  <c r="B56" i="4" s="1"/>
  <c r="A57" i="4" s="1"/>
  <c r="B57" i="4" s="1"/>
  <c r="J49" i="4"/>
  <c r="I49" i="4"/>
  <c r="I45" i="4" s="1"/>
  <c r="H49" i="4"/>
  <c r="G49" i="4"/>
  <c r="F49" i="4"/>
  <c r="E49" i="4"/>
  <c r="E45" i="4" s="1"/>
  <c r="D49" i="4"/>
  <c r="C49" i="4"/>
  <c r="B49" i="4"/>
  <c r="J48" i="4"/>
  <c r="I48" i="4"/>
  <c r="H48" i="4"/>
  <c r="H45" i="4" s="1"/>
  <c r="G48" i="4"/>
  <c r="F48" i="4"/>
  <c r="E48" i="4"/>
  <c r="D48" i="4"/>
  <c r="D45" i="4" s="1"/>
  <c r="C48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J45" i="4"/>
  <c r="G45" i="4"/>
  <c r="F45" i="4"/>
  <c r="C45" i="4"/>
  <c r="L37" i="4"/>
  <c r="K37" i="4"/>
  <c r="L36" i="4"/>
  <c r="K36" i="4"/>
  <c r="L35" i="4"/>
  <c r="K35" i="4"/>
  <c r="L34" i="4"/>
  <c r="L57" i="4" s="1"/>
  <c r="K34" i="4"/>
  <c r="K57" i="4" s="1"/>
  <c r="L33" i="4"/>
  <c r="L56" i="4" s="1"/>
  <c r="K33" i="4"/>
  <c r="K56" i="4" s="1"/>
  <c r="L32" i="4"/>
  <c r="L55" i="4" s="1"/>
  <c r="K32" i="4"/>
  <c r="K55" i="4" s="1"/>
  <c r="L31" i="4"/>
  <c r="L54" i="4" s="1"/>
  <c r="K31" i="4"/>
  <c r="K54" i="4" s="1"/>
  <c r="L30" i="4"/>
  <c r="L53" i="4" s="1"/>
  <c r="K30" i="4"/>
  <c r="K53" i="4" s="1"/>
  <c r="L29" i="4"/>
  <c r="L52" i="4" s="1"/>
  <c r="K29" i="4"/>
  <c r="K52" i="4" s="1"/>
  <c r="L28" i="4"/>
  <c r="L51" i="4" s="1"/>
  <c r="K28" i="4"/>
  <c r="K51" i="4" s="1"/>
  <c r="L27" i="4"/>
  <c r="L50" i="4" s="1"/>
  <c r="K27" i="4"/>
  <c r="K50" i="4" s="1"/>
  <c r="L26" i="4"/>
  <c r="L49" i="4" s="1"/>
  <c r="K26" i="4"/>
  <c r="K49" i="4" s="1"/>
  <c r="L25" i="4"/>
  <c r="L48" i="4" s="1"/>
  <c r="L45" i="4" s="1"/>
  <c r="K25" i="4"/>
  <c r="K48" i="4" s="1"/>
  <c r="K45" i="4" s="1"/>
  <c r="L24" i="4"/>
  <c r="L47" i="4" s="1"/>
  <c r="K24" i="4"/>
  <c r="K47" i="4" s="1"/>
  <c r="L23" i="4"/>
  <c r="L46" i="4" s="1"/>
  <c r="K23" i="4"/>
  <c r="K46" i="4" s="1"/>
  <c r="L22" i="4"/>
  <c r="K22" i="4"/>
  <c r="I17" i="3" l="1"/>
  <c r="H17" i="3"/>
  <c r="G17" i="3"/>
  <c r="F17" i="3"/>
  <c r="E17" i="3"/>
  <c r="D17" i="3"/>
  <c r="C17" i="3"/>
  <c r="B17" i="3"/>
  <c r="K18" i="1"/>
  <c r="J18" i="1"/>
  <c r="J17" i="3" l="1"/>
  <c r="K17" i="3"/>
  <c r="K17" i="1"/>
  <c r="I16" i="3"/>
  <c r="H16" i="3"/>
  <c r="G16" i="3"/>
  <c r="F16" i="3"/>
  <c r="E16" i="3"/>
  <c r="D16" i="3"/>
  <c r="C16" i="3"/>
  <c r="B16" i="3"/>
  <c r="J17" i="1"/>
  <c r="K16" i="3" l="1"/>
  <c r="J16" i="3"/>
  <c r="I15" i="3"/>
  <c r="H15" i="3"/>
  <c r="G15" i="3"/>
  <c r="F15" i="3"/>
  <c r="E15" i="3"/>
  <c r="D15" i="3"/>
  <c r="C15" i="3"/>
  <c r="B15" i="3"/>
  <c r="K16" i="1"/>
  <c r="J16" i="1"/>
  <c r="J15" i="3" l="1"/>
  <c r="K15" i="3"/>
  <c r="I2" i="3"/>
  <c r="H2" i="3"/>
  <c r="I4" i="3"/>
  <c r="H4" i="3"/>
  <c r="I3" i="3"/>
  <c r="H3" i="3"/>
  <c r="I5" i="3"/>
  <c r="H5" i="3"/>
  <c r="I7" i="3"/>
  <c r="H7" i="3"/>
  <c r="I6" i="3"/>
  <c r="H6" i="3"/>
  <c r="I8" i="3"/>
  <c r="H8" i="3"/>
  <c r="I9" i="3"/>
  <c r="H9" i="3"/>
  <c r="I13" i="3"/>
  <c r="H13" i="3"/>
  <c r="I12" i="3"/>
  <c r="H12" i="3"/>
  <c r="I11" i="3"/>
  <c r="H11" i="3"/>
  <c r="I10" i="3"/>
  <c r="H10" i="3"/>
  <c r="G2" i="3"/>
  <c r="F2" i="3"/>
  <c r="G3" i="3"/>
  <c r="F3" i="3"/>
  <c r="G4" i="3"/>
  <c r="F4" i="3"/>
  <c r="G5" i="3"/>
  <c r="F5" i="3"/>
  <c r="G6" i="3"/>
  <c r="F6" i="3"/>
  <c r="G7" i="3"/>
  <c r="F7" i="3"/>
  <c r="G8" i="3"/>
  <c r="F8" i="3"/>
  <c r="G9" i="3"/>
  <c r="F9" i="3"/>
  <c r="G10" i="3"/>
  <c r="F10" i="3"/>
  <c r="G11" i="3"/>
  <c r="F11" i="3"/>
  <c r="G12" i="3"/>
  <c r="F12" i="3"/>
  <c r="G13" i="3"/>
  <c r="F13" i="3"/>
  <c r="E2" i="3"/>
  <c r="D2" i="3"/>
  <c r="E3" i="3"/>
  <c r="D3" i="3"/>
  <c r="E4" i="3"/>
  <c r="D4" i="3"/>
  <c r="E5" i="3"/>
  <c r="D5" i="3"/>
  <c r="E6" i="3"/>
  <c r="D6" i="3"/>
  <c r="E7" i="3"/>
  <c r="D7" i="3"/>
  <c r="E8" i="3"/>
  <c r="D8" i="3"/>
  <c r="E9" i="3"/>
  <c r="D9" i="3"/>
  <c r="E10" i="3"/>
  <c r="D10" i="3"/>
  <c r="E11" i="3"/>
  <c r="D11" i="3"/>
  <c r="E12" i="3"/>
  <c r="D12" i="3"/>
  <c r="E13" i="3"/>
  <c r="D13" i="3"/>
  <c r="C2" i="3"/>
  <c r="B2" i="3"/>
  <c r="C3" i="3"/>
  <c r="B3" i="3"/>
  <c r="C4" i="3"/>
  <c r="B4" i="3"/>
  <c r="C5" i="3"/>
  <c r="B5" i="3"/>
  <c r="C6" i="3"/>
  <c r="B6" i="3"/>
  <c r="C7" i="3"/>
  <c r="B7" i="3"/>
  <c r="C8" i="3"/>
  <c r="B8" i="3"/>
  <c r="C9" i="3"/>
  <c r="B9" i="3"/>
  <c r="C10" i="3"/>
  <c r="B10" i="3"/>
  <c r="C11" i="3"/>
  <c r="B11" i="3"/>
  <c r="C12" i="3"/>
  <c r="B12" i="3"/>
  <c r="C13" i="3"/>
  <c r="B13" i="3"/>
  <c r="I14" i="3" l="1"/>
  <c r="H14" i="3"/>
  <c r="G14" i="3"/>
  <c r="F14" i="3"/>
  <c r="E14" i="3"/>
  <c r="D14" i="3"/>
  <c r="C14" i="3"/>
  <c r="B14" i="3"/>
  <c r="K15" i="1"/>
  <c r="J15" i="1"/>
  <c r="I38" i="1"/>
  <c r="H38" i="1"/>
  <c r="G38" i="1"/>
  <c r="F38" i="1"/>
  <c r="E38" i="1"/>
  <c r="D38" i="1"/>
  <c r="C38" i="1"/>
  <c r="B38" i="1"/>
  <c r="J14" i="3" l="1"/>
  <c r="K14" i="3"/>
  <c r="I37" i="1"/>
  <c r="H37" i="1"/>
  <c r="G37" i="1"/>
  <c r="F37" i="1"/>
  <c r="E37" i="1"/>
  <c r="D37" i="1"/>
  <c r="C37" i="1"/>
  <c r="B37" i="1"/>
  <c r="K14" i="1"/>
  <c r="K38" i="1" s="1"/>
  <c r="J14" i="1"/>
  <c r="J38" i="1" s="1"/>
  <c r="J13" i="3" l="1"/>
  <c r="K13" i="3"/>
  <c r="K13" i="1"/>
  <c r="K37" i="1" s="1"/>
  <c r="J13" i="1"/>
  <c r="J37" i="1" s="1"/>
  <c r="I36" i="1" l="1"/>
  <c r="H36" i="1"/>
  <c r="G36" i="1"/>
  <c r="F36" i="1"/>
  <c r="E36" i="1"/>
  <c r="D36" i="1"/>
  <c r="C36" i="1"/>
  <c r="B36" i="1"/>
  <c r="K12" i="3" l="1"/>
  <c r="J12" i="3"/>
  <c r="I35" i="1"/>
  <c r="H35" i="1"/>
  <c r="G35" i="1"/>
  <c r="F35" i="1"/>
  <c r="E35" i="1"/>
  <c r="D35" i="1"/>
  <c r="C35" i="1"/>
  <c r="B35" i="1"/>
  <c r="K12" i="1"/>
  <c r="J12" i="1"/>
  <c r="I34" i="1"/>
  <c r="H34" i="1"/>
  <c r="G34" i="1"/>
  <c r="F34" i="1"/>
  <c r="E34" i="1"/>
  <c r="D34" i="1"/>
  <c r="C34" i="1"/>
  <c r="B34" i="1"/>
  <c r="K11" i="1"/>
  <c r="J11" i="1"/>
  <c r="I33" i="1"/>
  <c r="H33" i="1"/>
  <c r="G33" i="1"/>
  <c r="F33" i="1"/>
  <c r="E33" i="1"/>
  <c r="D33" i="1"/>
  <c r="C33" i="1"/>
  <c r="B33" i="1"/>
  <c r="K10" i="1"/>
  <c r="J10" i="1"/>
  <c r="K8" i="3"/>
  <c r="J8" i="3"/>
  <c r="K7" i="3"/>
  <c r="J7" i="3"/>
  <c r="K6" i="3"/>
  <c r="J6" i="3"/>
  <c r="K5" i="3"/>
  <c r="J5" i="3"/>
  <c r="K4" i="3"/>
  <c r="J4" i="3"/>
  <c r="K3" i="3"/>
  <c r="J3" i="3"/>
  <c r="K2" i="3"/>
  <c r="J2" i="3"/>
  <c r="I32" i="1"/>
  <c r="H32" i="1"/>
  <c r="G32" i="1"/>
  <c r="F32" i="1"/>
  <c r="E32" i="1"/>
  <c r="D32" i="1"/>
  <c r="C32" i="1"/>
  <c r="B32" i="1"/>
  <c r="A30" i="1"/>
  <c r="A31" i="1" s="1"/>
  <c r="A32" i="1" s="1"/>
  <c r="A33" i="1" s="1"/>
  <c r="A34" i="1" s="1"/>
  <c r="A35" i="1" s="1"/>
  <c r="A36" i="1" s="1"/>
  <c r="A37" i="1" s="1"/>
  <c r="A38" i="1" s="1"/>
  <c r="K9" i="1"/>
  <c r="J9" i="1"/>
  <c r="J8" i="1"/>
  <c r="K8" i="1"/>
  <c r="K7" i="1"/>
  <c r="K4" i="1"/>
  <c r="K3" i="1"/>
  <c r="K5" i="1"/>
  <c r="K6" i="1"/>
  <c r="J7" i="1"/>
  <c r="J4" i="1"/>
  <c r="J3" i="1"/>
  <c r="J5" i="1"/>
  <c r="J6" i="1"/>
  <c r="I31" i="1"/>
  <c r="I27" i="1"/>
  <c r="I28" i="1"/>
  <c r="I29" i="1"/>
  <c r="I30" i="1"/>
  <c r="H31" i="1"/>
  <c r="H27" i="1"/>
  <c r="H28" i="1"/>
  <c r="H29" i="1"/>
  <c r="H30" i="1"/>
  <c r="G31" i="1"/>
  <c r="G27" i="1"/>
  <c r="G28" i="1"/>
  <c r="G29" i="1"/>
  <c r="G30" i="1"/>
  <c r="F31" i="1"/>
  <c r="F27" i="1"/>
  <c r="F28" i="1"/>
  <c r="F29" i="1"/>
  <c r="F30" i="1"/>
  <c r="E31" i="1"/>
  <c r="E27" i="1"/>
  <c r="E28" i="1"/>
  <c r="E29" i="1"/>
  <c r="E30" i="1"/>
  <c r="D31" i="1"/>
  <c r="D27" i="1"/>
  <c r="D28" i="1"/>
  <c r="D29" i="1"/>
  <c r="D30" i="1"/>
  <c r="C31" i="1"/>
  <c r="C27" i="1"/>
  <c r="C28" i="1"/>
  <c r="C29" i="1"/>
  <c r="C30" i="1"/>
  <c r="B31" i="1"/>
  <c r="B27" i="1"/>
  <c r="B28" i="1"/>
  <c r="B29" i="1"/>
  <c r="B30" i="1"/>
  <c r="C26" i="1" l="1"/>
  <c r="G26" i="1"/>
  <c r="E26" i="1"/>
  <c r="I26" i="1"/>
  <c r="D26" i="1"/>
  <c r="H26" i="1"/>
  <c r="B26" i="1"/>
  <c r="F26" i="1"/>
  <c r="K9" i="3"/>
  <c r="J36" i="1"/>
  <c r="K36" i="1"/>
  <c r="J29" i="1"/>
  <c r="K29" i="1"/>
  <c r="J32" i="1"/>
  <c r="J9" i="3"/>
  <c r="K31" i="1"/>
  <c r="K32" i="1"/>
  <c r="J28" i="1"/>
  <c r="K34" i="1"/>
  <c r="K10" i="3"/>
  <c r="J30" i="1"/>
  <c r="K27" i="1"/>
  <c r="J31" i="1"/>
  <c r="J33" i="1"/>
  <c r="J35" i="1"/>
  <c r="K28" i="1"/>
  <c r="K33" i="1"/>
  <c r="J27" i="1"/>
  <c r="K30" i="1"/>
  <c r="K35" i="1"/>
  <c r="J34" i="1"/>
  <c r="J10" i="3"/>
  <c r="K11" i="3"/>
  <c r="J11" i="3"/>
  <c r="K26" i="1" l="1"/>
  <c r="J26" i="1"/>
</calcChain>
</file>

<file path=xl/sharedStrings.xml><?xml version="1.0" encoding="utf-8"?>
<sst xmlns="http://schemas.openxmlformats.org/spreadsheetml/2006/main" count="51" uniqueCount="27">
  <si>
    <t xml:space="preserve">Number </t>
  </si>
  <si>
    <t>Capacity</t>
  </si>
  <si>
    <t>Number</t>
  </si>
  <si>
    <t>Child Placing Agencies</t>
  </si>
  <si>
    <t>Child Residential Facilities</t>
  </si>
  <si>
    <t>Child Caring Institutions</t>
  </si>
  <si>
    <t xml:space="preserve">Total Licensed </t>
  </si>
  <si>
    <t>Date</t>
  </si>
  <si>
    <t>Research Staffer</t>
  </si>
  <si>
    <t>Program Contact</t>
  </si>
  <si>
    <t>Data Source</t>
  </si>
  <si>
    <t>Comments</t>
  </si>
  <si>
    <t>Source: DOLPHIN.</t>
  </si>
  <si>
    <t>State Fiscal Year</t>
  </si>
  <si>
    <t>Independent     Foster Homes</t>
  </si>
  <si>
    <t>cp_num</t>
  </si>
  <si>
    <t>cp_cap</t>
  </si>
  <si>
    <t>cr_num</t>
  </si>
  <si>
    <t>cr_cap</t>
  </si>
  <si>
    <t>cc_num</t>
  </si>
  <si>
    <t>cc_cap</t>
  </si>
  <si>
    <t>ifh_num</t>
  </si>
  <si>
    <t>ifh_cap</t>
  </si>
  <si>
    <t>tot_cap</t>
  </si>
  <si>
    <t>tot_num</t>
  </si>
  <si>
    <t>Child Residential Care</t>
  </si>
  <si>
    <t>sfy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</si>
</sst>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"/>
    <numFmt numFmtId="165" formatCode="0.0%"/>
  </numFmts>
  <fonts count="16" x14ac:knownFonts="1">
    <font>
      <sz val="10"/>
      <name val="Arial"/>
    </font>
    <font>
      <sz val="9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0"/>
      <name val="Verdana"/>
      <family val="2"/>
    </font>
    <font>
      <sz val="7"/>
      <name val="Verdana"/>
      <family val="2"/>
    </font>
    <font>
      <sz val="10"/>
      <name val="Franklin Gothic Book"/>
      <family val="2"/>
    </font>
    <font>
      <sz val="11"/>
      <name val="Franklin Gothic Medium"/>
      <family val="2"/>
    </font>
    <font>
      <sz val="10"/>
      <name val="Franklin Gothic Medium"/>
      <family val="2"/>
    </font>
    <font>
      <b/>
      <sz val="14"/>
      <name val="Franklin Gothic Medium"/>
      <family val="2"/>
    </font>
    <font>
      <b/>
      <sz val="7"/>
      <name val="Franklin Gothic Medium"/>
      <family val="2"/>
    </font>
    <font>
      <sz val="7"/>
      <name val="Franklin Gothic Medium"/>
      <family val="2"/>
    </font>
    <font>
      <sz val="12"/>
      <name val="Franklin Gothic Medium"/>
      <family val="2"/>
    </font>
    <font>
      <sz val="9"/>
      <name val="Franklin Gothic Medium"/>
      <family val="2"/>
    </font>
    <font>
      <b/>
      <sz val="11"/>
      <color rgb="FFFF0000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wrapText="1"/>
    </xf>
    <xf numFmtId="0" fontId="4" fillId="2" borderId="0" xfId="0" applyFont="1" applyFill="1" applyBorder="1"/>
    <xf numFmtId="0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0" fontId="8" fillId="0" borderId="0" xfId="0" applyFont="1"/>
    <xf numFmtId="0" fontId="11" fillId="0" borderId="0" xfId="0" applyFont="1"/>
    <xf numFmtId="0" fontId="8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3" fontId="12" fillId="2" borderId="0" xfId="1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0" xfId="0" applyFont="1" applyFill="1" applyBorder="1"/>
    <xf numFmtId="0" fontId="12" fillId="2" borderId="0" xfId="1" applyFont="1" applyFill="1" applyBorder="1"/>
    <xf numFmtId="0" fontId="13" fillId="2" borderId="0" xfId="1" applyFont="1" applyFill="1" applyBorder="1"/>
    <xf numFmtId="0" fontId="9" fillId="2" borderId="0" xfId="0" applyFont="1" applyFill="1" applyBorder="1"/>
    <xf numFmtId="0" fontId="7" fillId="2" borderId="5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wrapText="1"/>
    </xf>
    <xf numFmtId="0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right" indent="1"/>
    </xf>
    <xf numFmtId="3" fontId="8" fillId="2" borderId="2" xfId="0" applyNumberFormat="1" applyFont="1" applyFill="1" applyBorder="1" applyAlignment="1">
      <alignment horizontal="right" indent="1"/>
    </xf>
    <xf numFmtId="3" fontId="8" fillId="2" borderId="3" xfId="0" applyNumberFormat="1" applyFont="1" applyFill="1" applyBorder="1" applyAlignment="1">
      <alignment horizontal="right" indent="1"/>
    </xf>
    <xf numFmtId="0" fontId="14" fillId="2" borderId="0" xfId="0" applyFont="1" applyFill="1" applyAlignment="1">
      <alignment vertical="top" wrapText="1"/>
    </xf>
    <xf numFmtId="0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 indent="1"/>
    </xf>
    <xf numFmtId="3" fontId="8" fillId="2" borderId="4" xfId="0" applyNumberFormat="1" applyFont="1" applyFill="1" applyBorder="1" applyAlignment="1">
      <alignment horizontal="right" indent="1"/>
    </xf>
    <xf numFmtId="3" fontId="8" fillId="2" borderId="7" xfId="0" applyNumberFormat="1" applyFont="1" applyFill="1" applyBorder="1" applyAlignment="1">
      <alignment horizontal="right" indent="1"/>
    </xf>
    <xf numFmtId="0" fontId="15" fillId="2" borderId="0" xfId="0" applyFont="1" applyFill="1"/>
    <xf numFmtId="0" fontId="11" fillId="2" borderId="0" xfId="0" applyFont="1" applyFill="1"/>
    <xf numFmtId="165" fontId="8" fillId="2" borderId="0" xfId="0" applyNumberFormat="1" applyFont="1" applyFill="1"/>
    <xf numFmtId="0" fontId="9" fillId="2" borderId="0" xfId="0" applyFont="1" applyFill="1" applyAlignment="1">
      <alignment horizontal="center"/>
    </xf>
    <xf numFmtId="164" fontId="7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right" indent="1"/>
    </xf>
    <xf numFmtId="3" fontId="8" fillId="3" borderId="4" xfId="0" applyNumberFormat="1" applyFont="1" applyFill="1" applyBorder="1" applyAlignment="1">
      <alignment horizontal="right" indent="1"/>
    </xf>
    <xf numFmtId="3" fontId="8" fillId="3" borderId="7" xfId="0" applyNumberFormat="1" applyFont="1" applyFill="1" applyBorder="1" applyAlignment="1">
      <alignment horizontal="right" indent="1"/>
    </xf>
    <xf numFmtId="0" fontId="7" fillId="2" borderId="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164" fontId="7" fillId="2" borderId="8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45178303237764E-2"/>
          <c:y val="0.10301507537688447"/>
          <c:w val="0.90415004715168867"/>
          <c:h val="0.70351758793969832"/>
        </c:manualLayout>
      </c:layout>
      <c:lineChart>
        <c:grouping val="standard"/>
        <c:varyColors val="0"/>
        <c:ser>
          <c:idx val="0"/>
          <c:order val="0"/>
          <c:tx>
            <c:v>Child Placing Agencies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'Excel Online'!$B$22:$B$38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Online'!$D$22:$D$38</c:f>
              <c:numCache>
                <c:formatCode>#,##0</c:formatCode>
                <c:ptCount val="17"/>
                <c:pt idx="0">
                  <c:v>4220</c:v>
                </c:pt>
                <c:pt idx="1">
                  <c:v>4497</c:v>
                </c:pt>
                <c:pt idx="2">
                  <c:v>4668</c:v>
                </c:pt>
                <c:pt idx="3">
                  <c:v>4990</c:v>
                </c:pt>
                <c:pt idx="4">
                  <c:v>5160</c:v>
                </c:pt>
                <c:pt idx="5">
                  <c:v>4784</c:v>
                </c:pt>
                <c:pt idx="6">
                  <c:v>3850</c:v>
                </c:pt>
                <c:pt idx="7">
                  <c:v>4287</c:v>
                </c:pt>
                <c:pt idx="8">
                  <c:v>5364</c:v>
                </c:pt>
                <c:pt idx="9">
                  <c:v>5249</c:v>
                </c:pt>
                <c:pt idx="10">
                  <c:v>5165</c:v>
                </c:pt>
                <c:pt idx="11">
                  <c:v>5230</c:v>
                </c:pt>
                <c:pt idx="12">
                  <c:v>5060</c:v>
                </c:pt>
                <c:pt idx="13">
                  <c:v>4717</c:v>
                </c:pt>
                <c:pt idx="14">
                  <c:v>4976</c:v>
                </c:pt>
                <c:pt idx="15">
                  <c:v>5495</c:v>
                </c:pt>
                <c:pt idx="16">
                  <c:v>5677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4-4B51-82EE-5C260EE32940}"/>
            </c:ext>
          </c:extLst>
        </c:ser>
        <c:ser>
          <c:idx val="1"/>
          <c:order val="1"/>
          <c:tx>
            <c:v>Child Residential Facilities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'Excel Online'!$B$22:$B$38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Online'!$F$22:$F$38</c:f>
              <c:numCache>
                <c:formatCode>#,##0</c:formatCode>
                <c:ptCount val="17"/>
                <c:pt idx="0">
                  <c:v>1147</c:v>
                </c:pt>
                <c:pt idx="1">
                  <c:v>1316</c:v>
                </c:pt>
                <c:pt idx="2">
                  <c:v>1325</c:v>
                </c:pt>
                <c:pt idx="3">
                  <c:v>1378</c:v>
                </c:pt>
                <c:pt idx="4">
                  <c:v>1544</c:v>
                </c:pt>
                <c:pt idx="5">
                  <c:v>1504</c:v>
                </c:pt>
                <c:pt idx="6">
                  <c:v>1265</c:v>
                </c:pt>
                <c:pt idx="7">
                  <c:v>1097</c:v>
                </c:pt>
                <c:pt idx="8">
                  <c:v>1139</c:v>
                </c:pt>
                <c:pt idx="9">
                  <c:v>910</c:v>
                </c:pt>
                <c:pt idx="10">
                  <c:v>806</c:v>
                </c:pt>
                <c:pt idx="11">
                  <c:v>818</c:v>
                </c:pt>
                <c:pt idx="12">
                  <c:v>807</c:v>
                </c:pt>
                <c:pt idx="13">
                  <c:v>791</c:v>
                </c:pt>
                <c:pt idx="14">
                  <c:v>569</c:v>
                </c:pt>
                <c:pt idx="15">
                  <c:v>569</c:v>
                </c:pt>
                <c:pt idx="16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4-4B51-82EE-5C260EE32940}"/>
            </c:ext>
          </c:extLst>
        </c:ser>
        <c:ser>
          <c:idx val="2"/>
          <c:order val="2"/>
          <c:tx>
            <c:v>Child Caring Institutions</c:v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'Excel Online'!$B$22:$B$38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Online'!$H$22:$H$38</c:f>
              <c:numCache>
                <c:formatCode>#,##0</c:formatCode>
                <c:ptCount val="17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153</c:v>
                </c:pt>
                <c:pt idx="5">
                  <c:v>153</c:v>
                </c:pt>
                <c:pt idx="6">
                  <c:v>153</c:v>
                </c:pt>
                <c:pt idx="7">
                  <c:v>153</c:v>
                </c:pt>
                <c:pt idx="8">
                  <c:v>153</c:v>
                </c:pt>
                <c:pt idx="9">
                  <c:v>153</c:v>
                </c:pt>
                <c:pt idx="10">
                  <c:v>153</c:v>
                </c:pt>
                <c:pt idx="11">
                  <c:v>92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D4-4B51-82EE-5C260EE32940}"/>
            </c:ext>
          </c:extLst>
        </c:ser>
        <c:ser>
          <c:idx val="3"/>
          <c:order val="3"/>
          <c:tx>
            <c:v>Independent Foster Homes</c:v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'Excel Online'!$B$22:$B$38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Online'!$J$22:$J$38</c:f>
              <c:numCache>
                <c:formatCode>#,##0</c:formatCode>
                <c:ptCount val="17"/>
                <c:pt idx="0">
                  <c:v>24</c:v>
                </c:pt>
                <c:pt idx="1">
                  <c:v>32</c:v>
                </c:pt>
                <c:pt idx="2">
                  <c:v>32</c:v>
                </c:pt>
                <c:pt idx="3">
                  <c:v>24</c:v>
                </c:pt>
                <c:pt idx="4">
                  <c:v>16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D4-4B51-82EE-5C260EE3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83584"/>
        <c:axId val="76085120"/>
      </c:lineChart>
      <c:catAx>
        <c:axId val="760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Franklin Gothic Book" pitchFamily="34" charset="0"/>
              </a:defRPr>
            </a:pPr>
            <a:endParaRPr lang="en-US"/>
          </a:p>
        </c:txPr>
        <c:crossAx val="760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85120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5000"/>
                </a:srgb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Franklin Gothic Medium" panose="020B0603020102020204" pitchFamily="34" charset="0"/>
              </a:defRPr>
            </a:pPr>
            <a:endParaRPr lang="en-US"/>
          </a:p>
        </c:txPr>
        <c:crossAx val="76083584"/>
        <c:crosses val="autoZero"/>
        <c:crossBetween val="between"/>
        <c:majorUnit val="11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aseline="0">
                <a:latin typeface="Franklin Gothic Medium" panose="020B06030201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aseline="0">
                <a:latin typeface="Franklin Gothic Medium" panose="020B06030201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aseline="0">
                <a:latin typeface="Franklin Gothic Medium" panose="020B06030201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00" baseline="0">
                <a:latin typeface="Franklin Gothic Medium" panose="020B06030201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3447792710121761"/>
          <c:y val="0.89698492462311563"/>
          <c:w val="0.80543737295995876"/>
          <c:h val="8.54271356783919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aseline="0">
              <a:latin typeface="Franklin Gothic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Medium" pitchFamily="34" charset="0"/>
          <a:ea typeface="Verdana"/>
          <a:cs typeface="Verdan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581025</xdr:colOff>
      <xdr:row>1</xdr:row>
      <xdr:rowOff>19050</xdr:rowOff>
    </xdr:from>
    <xdr:to>
      <xdr:col>12</xdr:col>
      <xdr:colOff>0</xdr:colOff>
      <xdr:row>17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0.02119</cdr:x>
      <cdr:y>0.02204</cdr:y>
    </cdr:from>
    <cdr:to>
      <cdr:x>0.98152</cdr:x>
      <cdr:y>0.07298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455" y="86926"/>
          <a:ext cx="6403014" cy="193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Capacity of Licensed Child Residential Care Facilities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2.6" x14ac:dyDescent="0.2"/>
  <cols>
    <col min="1" max="1" width="5.5546875" style="37" bestFit="1" customWidth="1"/>
    <col min="2" max="2" width="8.44140625" style="2" bestFit="1" customWidth="1"/>
    <col min="3" max="3" width="9.109375" style="2" bestFit="1" customWidth="1"/>
    <col min="4" max="4" width="8.44140625" style="2" bestFit="1" customWidth="1"/>
    <col min="5" max="5" width="9.109375" style="2" bestFit="1" customWidth="1"/>
    <col min="6" max="6" width="8.44140625" style="2" bestFit="1" customWidth="1"/>
    <col min="7" max="7" width="9.109375" style="2" bestFit="1" customWidth="1"/>
    <col min="8" max="8" width="8.88671875" style="2" bestFit="1" customWidth="1"/>
    <col min="9" max="9" width="8.109375" style="2" bestFit="1" customWidth="1"/>
    <col min="10" max="10" width="9" style="2" bestFit="1" customWidth="1"/>
    <col min="11" max="11" width="8.33203125" style="2" bestFit="1" customWidth="1"/>
    <col min="12" max="16384" width="9.109375" style="2"/>
  </cols>
  <sheetData>
    <row r="1" spans="1:11" ht="15" customHeight="1" x14ac:dyDescent="0.35">
      <c r="A1" s="36" t="s">
        <v>26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24</v>
      </c>
      <c r="K1" s="6" t="s">
        <v>23</v>
      </c>
    </row>
    <row r="2" spans="1:11" ht="15" customHeight="1" x14ac:dyDescent="0.3">
      <c r="A2" s="3">
        <v>2004</v>
      </c>
      <c r="B2" s="4">
        <f>+'Child Residential Care'!B3</f>
        <v>65</v>
      </c>
      <c r="C2" s="4">
        <f>+'Child Residential Care'!C3</f>
        <v>4220</v>
      </c>
      <c r="D2" s="4">
        <f>+'Child Residential Care'!D3</f>
        <v>67</v>
      </c>
      <c r="E2" s="4">
        <f>+'Child Residential Care'!E3</f>
        <v>1147</v>
      </c>
      <c r="F2" s="4">
        <f>+'Child Residential Care'!F3</f>
        <v>6</v>
      </c>
      <c r="G2" s="4">
        <f>+'Child Residential Care'!G3</f>
        <v>141</v>
      </c>
      <c r="H2" s="4">
        <f>+'Child Residential Care'!H3</f>
        <v>3</v>
      </c>
      <c r="I2" s="4">
        <f>+'Child Residential Care'!I3</f>
        <v>24</v>
      </c>
      <c r="J2" s="4">
        <f t="shared" ref="J2:K8" si="0">B2+D2+F2+H2</f>
        <v>141</v>
      </c>
      <c r="K2" s="4">
        <f t="shared" si="0"/>
        <v>5532</v>
      </c>
    </row>
    <row r="3" spans="1:11" ht="15" customHeight="1" x14ac:dyDescent="0.3">
      <c r="A3" s="3">
        <v>2005</v>
      </c>
      <c r="B3" s="4">
        <f>+'Child Residential Care'!B4</f>
        <v>71</v>
      </c>
      <c r="C3" s="4">
        <f>+'Child Residential Care'!C4</f>
        <v>4497</v>
      </c>
      <c r="D3" s="4">
        <f>+'Child Residential Care'!D4</f>
        <v>84</v>
      </c>
      <c r="E3" s="4">
        <f>+'Child Residential Care'!E4</f>
        <v>1316</v>
      </c>
      <c r="F3" s="4">
        <f>+'Child Residential Care'!F4</f>
        <v>6</v>
      </c>
      <c r="G3" s="4">
        <f>+'Child Residential Care'!G4</f>
        <v>141</v>
      </c>
      <c r="H3" s="4">
        <f>+'Child Residential Care'!H4</f>
        <v>4</v>
      </c>
      <c r="I3" s="4">
        <f>+'Child Residential Care'!I4</f>
        <v>32</v>
      </c>
      <c r="J3" s="4">
        <f t="shared" si="0"/>
        <v>165</v>
      </c>
      <c r="K3" s="4">
        <f t="shared" si="0"/>
        <v>5986</v>
      </c>
    </row>
    <row r="4" spans="1:11" ht="15" customHeight="1" x14ac:dyDescent="0.3">
      <c r="A4" s="3">
        <v>2006</v>
      </c>
      <c r="B4" s="4">
        <f>+'Child Residential Care'!B5</f>
        <v>75</v>
      </c>
      <c r="C4" s="4">
        <f>+'Child Residential Care'!C5</f>
        <v>4668</v>
      </c>
      <c r="D4" s="4">
        <f>+'Child Residential Care'!D5</f>
        <v>88</v>
      </c>
      <c r="E4" s="4">
        <f>+'Child Residential Care'!E5</f>
        <v>1325</v>
      </c>
      <c r="F4" s="4">
        <f>+'Child Residential Care'!F5</f>
        <v>6</v>
      </c>
      <c r="G4" s="4">
        <f>+'Child Residential Care'!G5</f>
        <v>141</v>
      </c>
      <c r="H4" s="4">
        <f>+'Child Residential Care'!H5</f>
        <v>4</v>
      </c>
      <c r="I4" s="4">
        <f>+'Child Residential Care'!I5</f>
        <v>32</v>
      </c>
      <c r="J4" s="4">
        <f t="shared" si="0"/>
        <v>173</v>
      </c>
      <c r="K4" s="4">
        <f t="shared" si="0"/>
        <v>6166</v>
      </c>
    </row>
    <row r="5" spans="1:11" ht="15" customHeight="1" x14ac:dyDescent="0.3">
      <c r="A5" s="3">
        <v>2007</v>
      </c>
      <c r="B5" s="4">
        <f>+'Child Residential Care'!B6</f>
        <v>77</v>
      </c>
      <c r="C5" s="4">
        <f>+'Child Residential Care'!C6</f>
        <v>4990</v>
      </c>
      <c r="D5" s="4">
        <f>+'Child Residential Care'!D6</f>
        <v>98</v>
      </c>
      <c r="E5" s="4">
        <f>+'Child Residential Care'!E6</f>
        <v>1378</v>
      </c>
      <c r="F5" s="4">
        <f>+'Child Residential Care'!F6</f>
        <v>6</v>
      </c>
      <c r="G5" s="4">
        <f>+'Child Residential Care'!G6</f>
        <v>141</v>
      </c>
      <c r="H5" s="4">
        <f>+'Child Residential Care'!H6</f>
        <v>3</v>
      </c>
      <c r="I5" s="4">
        <f>+'Child Residential Care'!I6</f>
        <v>24</v>
      </c>
      <c r="J5" s="4">
        <f t="shared" si="0"/>
        <v>184</v>
      </c>
      <c r="K5" s="4">
        <f t="shared" si="0"/>
        <v>6533</v>
      </c>
    </row>
    <row r="6" spans="1:11" ht="15" customHeight="1" x14ac:dyDescent="0.3">
      <c r="A6" s="3">
        <v>2008</v>
      </c>
      <c r="B6" s="4">
        <f>+'Child Residential Care'!B7</f>
        <v>78</v>
      </c>
      <c r="C6" s="4">
        <f>+'Child Residential Care'!C7</f>
        <v>5160</v>
      </c>
      <c r="D6" s="4">
        <f>+'Child Residential Care'!D7</f>
        <v>112</v>
      </c>
      <c r="E6" s="4">
        <f>+'Child Residential Care'!E7</f>
        <v>1544</v>
      </c>
      <c r="F6" s="4">
        <f>+'Child Residential Care'!F7</f>
        <v>7</v>
      </c>
      <c r="G6" s="4">
        <f>+'Child Residential Care'!G7</f>
        <v>153</v>
      </c>
      <c r="H6" s="4">
        <f>+'Child Residential Care'!H7</f>
        <v>2</v>
      </c>
      <c r="I6" s="4">
        <f>+'Child Residential Care'!I7</f>
        <v>16</v>
      </c>
      <c r="J6" s="4">
        <f t="shared" si="0"/>
        <v>199</v>
      </c>
      <c r="K6" s="4">
        <f t="shared" si="0"/>
        <v>6873</v>
      </c>
    </row>
    <row r="7" spans="1:11" ht="15" customHeight="1" x14ac:dyDescent="0.3">
      <c r="A7" s="3">
        <v>2009</v>
      </c>
      <c r="B7" s="4">
        <f>+'Child Residential Care'!B8</f>
        <v>77</v>
      </c>
      <c r="C7" s="4">
        <f>+'Child Residential Care'!C8</f>
        <v>4784</v>
      </c>
      <c r="D7" s="4">
        <f>+'Child Residential Care'!D8</f>
        <v>97</v>
      </c>
      <c r="E7" s="4">
        <f>+'Child Residential Care'!E8</f>
        <v>1504</v>
      </c>
      <c r="F7" s="4">
        <f>+'Child Residential Care'!F8</f>
        <v>7</v>
      </c>
      <c r="G7" s="4">
        <f>+'Child Residential Care'!G8</f>
        <v>153</v>
      </c>
      <c r="H7" s="4">
        <f>+'Child Residential Care'!H8</f>
        <v>2</v>
      </c>
      <c r="I7" s="4">
        <f>+'Child Residential Care'!I8</f>
        <v>16</v>
      </c>
      <c r="J7" s="4">
        <f t="shared" si="0"/>
        <v>183</v>
      </c>
      <c r="K7" s="4">
        <f t="shared" si="0"/>
        <v>6457</v>
      </c>
    </row>
    <row r="8" spans="1:11" ht="15" customHeight="1" x14ac:dyDescent="0.3">
      <c r="A8" s="3">
        <v>2010</v>
      </c>
      <c r="B8" s="4">
        <f>+'Child Residential Care'!B9</f>
        <v>64</v>
      </c>
      <c r="C8" s="4">
        <f>+'Child Residential Care'!C9</f>
        <v>3850</v>
      </c>
      <c r="D8" s="4">
        <f>+'Child Residential Care'!D9</f>
        <v>80</v>
      </c>
      <c r="E8" s="4">
        <f>+'Child Residential Care'!E9</f>
        <v>1265</v>
      </c>
      <c r="F8" s="4">
        <f>+'Child Residential Care'!F9</f>
        <v>7</v>
      </c>
      <c r="G8" s="4">
        <f>+'Child Residential Care'!G9</f>
        <v>153</v>
      </c>
      <c r="H8" s="4">
        <f>+'Child Residential Care'!H9</f>
        <v>1</v>
      </c>
      <c r="I8" s="4">
        <f>+'Child Residential Care'!I9</f>
        <v>8</v>
      </c>
      <c r="J8" s="4">
        <f t="shared" si="0"/>
        <v>152</v>
      </c>
      <c r="K8" s="4">
        <f t="shared" si="0"/>
        <v>5276</v>
      </c>
    </row>
    <row r="9" spans="1:11" ht="15" customHeight="1" x14ac:dyDescent="0.3">
      <c r="A9" s="3">
        <v>2011</v>
      </c>
      <c r="B9" s="4">
        <f>+'Child Residential Care'!B10</f>
        <v>69</v>
      </c>
      <c r="C9" s="4">
        <f>+'Child Residential Care'!C10</f>
        <v>4287</v>
      </c>
      <c r="D9" s="4">
        <f>+'Child Residential Care'!D10</f>
        <v>63</v>
      </c>
      <c r="E9" s="4">
        <f>+'Child Residential Care'!E10</f>
        <v>1097</v>
      </c>
      <c r="F9" s="4">
        <f>+'Child Residential Care'!F10</f>
        <v>7</v>
      </c>
      <c r="G9" s="4">
        <f>+'Child Residential Care'!G10</f>
        <v>153</v>
      </c>
      <c r="H9" s="4">
        <f>+'Child Residential Care'!H10</f>
        <v>2</v>
      </c>
      <c r="I9" s="4">
        <f>+'Child Residential Care'!I10</f>
        <v>10</v>
      </c>
      <c r="J9" s="4">
        <f t="shared" ref="J9:K11" si="1">B9+D9+F9+H9</f>
        <v>141</v>
      </c>
      <c r="K9" s="4">
        <f t="shared" si="1"/>
        <v>5547</v>
      </c>
    </row>
    <row r="10" spans="1:11" ht="15" customHeight="1" x14ac:dyDescent="0.3">
      <c r="A10" s="3">
        <v>2012</v>
      </c>
      <c r="B10" s="4">
        <f>+'Child Residential Care'!B11</f>
        <v>76</v>
      </c>
      <c r="C10" s="4">
        <f>+'Child Residential Care'!C11</f>
        <v>5364</v>
      </c>
      <c r="D10" s="4">
        <f>+'Child Residential Care'!D11</f>
        <v>60</v>
      </c>
      <c r="E10" s="4">
        <f>+'Child Residential Care'!E11</f>
        <v>1139</v>
      </c>
      <c r="F10" s="4">
        <f>+'Child Residential Care'!F11</f>
        <v>7</v>
      </c>
      <c r="G10" s="4">
        <f>+'Child Residential Care'!G11</f>
        <v>153</v>
      </c>
      <c r="H10" s="4">
        <f>+'Child Residential Care'!H11</f>
        <v>1</v>
      </c>
      <c r="I10" s="4">
        <f>+'Child Residential Care'!I11</f>
        <v>8</v>
      </c>
      <c r="J10" s="4">
        <f t="shared" si="1"/>
        <v>144</v>
      </c>
      <c r="K10" s="4">
        <f t="shared" si="1"/>
        <v>6664</v>
      </c>
    </row>
    <row r="11" spans="1:11" ht="15" customHeight="1" x14ac:dyDescent="0.3">
      <c r="A11" s="3">
        <v>2013</v>
      </c>
      <c r="B11" s="4">
        <f>+'Child Residential Care'!B12</f>
        <v>74</v>
      </c>
      <c r="C11" s="4">
        <f>+'Child Residential Care'!C12</f>
        <v>5249</v>
      </c>
      <c r="D11" s="4">
        <f>+'Child Residential Care'!D12</f>
        <v>49</v>
      </c>
      <c r="E11" s="4">
        <f>+'Child Residential Care'!E12</f>
        <v>910</v>
      </c>
      <c r="F11" s="4">
        <f>+'Child Residential Care'!F12</f>
        <v>7</v>
      </c>
      <c r="G11" s="4">
        <f>+'Child Residential Care'!G12</f>
        <v>153</v>
      </c>
      <c r="H11" s="4">
        <f>+'Child Residential Care'!H12</f>
        <v>1</v>
      </c>
      <c r="I11" s="4">
        <f>+'Child Residential Care'!I12</f>
        <v>8</v>
      </c>
      <c r="J11" s="4">
        <f t="shared" si="1"/>
        <v>131</v>
      </c>
      <c r="K11" s="4">
        <f t="shared" si="1"/>
        <v>6320</v>
      </c>
    </row>
    <row r="12" spans="1:11" ht="15" customHeight="1" x14ac:dyDescent="0.3">
      <c r="A12" s="3">
        <v>2014</v>
      </c>
      <c r="B12" s="4">
        <f>+'Child Residential Care'!B13</f>
        <v>71</v>
      </c>
      <c r="C12" s="4">
        <f>+'Child Residential Care'!C13</f>
        <v>5165</v>
      </c>
      <c r="D12" s="4">
        <f>+'Child Residential Care'!D13</f>
        <v>49</v>
      </c>
      <c r="E12" s="4">
        <f>+'Child Residential Care'!E13</f>
        <v>806</v>
      </c>
      <c r="F12" s="4">
        <f>+'Child Residential Care'!F13</f>
        <v>7</v>
      </c>
      <c r="G12" s="4">
        <f>+'Child Residential Care'!G13</f>
        <v>153</v>
      </c>
      <c r="H12" s="4">
        <f>+'Child Residential Care'!H13</f>
        <v>1</v>
      </c>
      <c r="I12" s="4">
        <f>+'Child Residential Care'!I13</f>
        <v>8</v>
      </c>
      <c r="J12" s="4">
        <f t="shared" ref="J12" si="2">B12+D12+F12+H12</f>
        <v>128</v>
      </c>
      <c r="K12" s="4">
        <f t="shared" ref="K12" si="3">C12+E12+G12+I12</f>
        <v>6132</v>
      </c>
    </row>
    <row r="13" spans="1:11" ht="15" customHeight="1" x14ac:dyDescent="0.3">
      <c r="A13" s="3">
        <v>2015</v>
      </c>
      <c r="B13" s="4">
        <f>+'Child Residential Care'!B14</f>
        <v>71</v>
      </c>
      <c r="C13" s="4">
        <f>+'Child Residential Care'!C14</f>
        <v>5230</v>
      </c>
      <c r="D13" s="4">
        <f>+'Child Residential Care'!D14</f>
        <v>48</v>
      </c>
      <c r="E13" s="4">
        <f>+'Child Residential Care'!E14</f>
        <v>818</v>
      </c>
      <c r="F13" s="4">
        <f>+'Child Residential Care'!F14</f>
        <v>6</v>
      </c>
      <c r="G13" s="4">
        <f>+'Child Residential Care'!G14</f>
        <v>92</v>
      </c>
      <c r="H13" s="4">
        <f>+'Child Residential Care'!H14</f>
        <v>1</v>
      </c>
      <c r="I13" s="4">
        <f>+'Child Residential Care'!I14</f>
        <v>8</v>
      </c>
      <c r="J13" s="4">
        <f t="shared" ref="J13" si="4">B13+D13+F13+H13</f>
        <v>126</v>
      </c>
      <c r="K13" s="4">
        <f t="shared" ref="K13" si="5">C13+E13+G13+I13</f>
        <v>6148</v>
      </c>
    </row>
    <row r="14" spans="1:11" ht="15" customHeight="1" x14ac:dyDescent="0.3">
      <c r="A14" s="3">
        <v>2016</v>
      </c>
      <c r="B14" s="4">
        <f>+'Child Residential Care'!B15</f>
        <v>73</v>
      </c>
      <c r="C14" s="4">
        <f>+'Child Residential Care'!C15</f>
        <v>5060</v>
      </c>
      <c r="D14" s="4">
        <f>+'Child Residential Care'!D15</f>
        <v>48</v>
      </c>
      <c r="E14" s="4">
        <f>+'Child Residential Care'!E15</f>
        <v>807</v>
      </c>
      <c r="F14" s="4">
        <f>+'Child Residential Care'!F15</f>
        <v>5</v>
      </c>
      <c r="G14" s="4">
        <f>+'Child Residential Care'!G15</f>
        <v>82</v>
      </c>
      <c r="H14" s="4">
        <f>+'Child Residential Care'!H15</f>
        <v>1</v>
      </c>
      <c r="I14" s="4">
        <f>+'Child Residential Care'!I15</f>
        <v>8</v>
      </c>
      <c r="J14" s="4">
        <f t="shared" ref="J14" si="6">B14+D14+F14+H14</f>
        <v>127</v>
      </c>
      <c r="K14" s="4">
        <f t="shared" ref="K14" si="7">C14+E14+G14+I14</f>
        <v>5957</v>
      </c>
    </row>
    <row r="15" spans="1:11" ht="15" customHeight="1" x14ac:dyDescent="0.3">
      <c r="A15" s="3">
        <v>2017</v>
      </c>
      <c r="B15" s="4">
        <f>+'Child Residential Care'!B16</f>
        <v>116</v>
      </c>
      <c r="C15" s="4">
        <f>+'Child Residential Care'!C16</f>
        <v>4717</v>
      </c>
      <c r="D15" s="4">
        <f>+'Child Residential Care'!D16</f>
        <v>45</v>
      </c>
      <c r="E15" s="4">
        <f>+'Child Residential Care'!E16</f>
        <v>791</v>
      </c>
      <c r="F15" s="4">
        <f>+'Child Residential Care'!F16</f>
        <v>5</v>
      </c>
      <c r="G15" s="4">
        <f>+'Child Residential Care'!G16</f>
        <v>82</v>
      </c>
      <c r="H15" s="4">
        <f>+'Child Residential Care'!H16</f>
        <v>1</v>
      </c>
      <c r="I15" s="4">
        <f>+'Child Residential Care'!I16</f>
        <v>8</v>
      </c>
      <c r="J15" s="4">
        <f t="shared" ref="J15" si="8">B15+D15+F15+H15</f>
        <v>167</v>
      </c>
      <c r="K15" s="4">
        <f t="shared" ref="K15" si="9">C15+E15+G15+I15</f>
        <v>5598</v>
      </c>
    </row>
    <row r="16" spans="1:11" ht="15" customHeight="1" x14ac:dyDescent="0.3">
      <c r="A16" s="3">
        <v>2018</v>
      </c>
      <c r="B16" s="4">
        <f>+'Child Residential Care'!B17</f>
        <v>140</v>
      </c>
      <c r="C16" s="4">
        <f>+'Child Residential Care'!C17</f>
        <v>4976</v>
      </c>
      <c r="D16" s="4">
        <f>+'Child Residential Care'!D17</f>
        <v>27</v>
      </c>
      <c r="E16" s="4">
        <f>+'Child Residential Care'!E17</f>
        <v>569</v>
      </c>
      <c r="F16" s="4">
        <f>+'Child Residential Care'!F17</f>
        <v>5</v>
      </c>
      <c r="G16" s="4">
        <f>+'Child Residential Care'!G17</f>
        <v>82</v>
      </c>
      <c r="H16" s="4">
        <f>+'Child Residential Care'!H17</f>
        <v>1</v>
      </c>
      <c r="I16" s="4">
        <f>+'Child Residential Care'!I17</f>
        <v>8</v>
      </c>
      <c r="J16" s="4">
        <f t="shared" ref="J16" si="10">B16+D16+F16+H16</f>
        <v>173</v>
      </c>
      <c r="K16" s="4">
        <f t="shared" ref="K16" si="11">C16+E16+G16+I16</f>
        <v>5635</v>
      </c>
    </row>
    <row r="17" spans="1:11" ht="15" customHeight="1" x14ac:dyDescent="0.3">
      <c r="A17" s="3">
        <v>2019</v>
      </c>
      <c r="B17" s="4">
        <f>+'Child Residential Care'!B18</f>
        <v>152</v>
      </c>
      <c r="C17" s="4">
        <f>+'Child Residential Care'!C18</f>
        <v>5495</v>
      </c>
      <c r="D17" s="4">
        <f>+'Child Residential Care'!D18</f>
        <v>24</v>
      </c>
      <c r="E17" s="4">
        <f>+'Child Residential Care'!E18</f>
        <v>569</v>
      </c>
      <c r="F17" s="4">
        <f>+'Child Residential Care'!F18</f>
        <v>5</v>
      </c>
      <c r="G17" s="4">
        <f>+'Child Residential Care'!G18</f>
        <v>82</v>
      </c>
      <c r="H17" s="4">
        <f>+'Child Residential Care'!H18</f>
        <v>1</v>
      </c>
      <c r="I17" s="4">
        <f>+'Child Residential Care'!I18</f>
        <v>8</v>
      </c>
      <c r="J17" s="4">
        <f t="shared" ref="J17" si="12">B17+D17+F17+H17</f>
        <v>182</v>
      </c>
      <c r="K17" s="4">
        <f t="shared" ref="K17" si="13">C17+E17+G17+I17</f>
        <v>6154</v>
      </c>
    </row>
    <row r="18" spans="1:11" ht="13.8" x14ac:dyDescent="0.3">
      <c r="A18" s="3">
        <v>2020</v>
      </c>
      <c r="B18" s="4">
        <f>+'Child Residential Care'!B19</f>
        <v>157</v>
      </c>
      <c r="C18" s="4">
        <f>+'Child Residential Care'!C19</f>
        <v>5677</v>
      </c>
      <c r="D18" s="4">
        <f>+'Child Residential Care'!D19</f>
        <v>21</v>
      </c>
      <c r="E18" s="4">
        <f>+'Child Residential Care'!E19</f>
        <v>538</v>
      </c>
      <c r="F18" s="4">
        <f>+'Child Residential Care'!F19</f>
        <v>3</v>
      </c>
      <c r="G18" s="4">
        <f>+'Child Residential Care'!G19</f>
        <v>42</v>
      </c>
      <c r="H18" s="4">
        <f>+'Child Residential Care'!H19</f>
        <v>1</v>
      </c>
      <c r="I18" s="4">
        <f>+'Child Residential Care'!I19</f>
        <v>8</v>
      </c>
      <c r="J18" s="4">
        <f t="shared" ref="J18" si="14">B18+D18+F18+H18</f>
        <v>182</v>
      </c>
      <c r="K18" s="4">
        <f t="shared" ref="K18" si="15">C18+E18+G18+I18</f>
        <v>6265</v>
      </c>
    </row>
  </sheetData>
  <pageMargins left="0.3" right="0.3" top="0.3" bottom="0.3" header="0" footer="0"/>
  <pageSetup orientation="portrait" r:id="rId1"/>
  <headerFooter alignWithMargins="0">
    <oddHeader>&amp;C&amp;"Palatino Linotype,Bold"&amp;14Child Residential Care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zoomScaleNormal="100" workbookViewId="0">
      <pane ySplit="1" topLeftCell="A7" activePane="bottomLeft" state="frozen"/>
      <selection pane="bottomLeft" activeCell="H20" sqref="H20"/>
    </sheetView>
  </sheetViews>
  <sheetFormatPr defaultColWidth="9.109375" defaultRowHeight="13.8" x14ac:dyDescent="0.3"/>
  <cols>
    <col min="1" max="1" width="10" style="8" customWidth="1"/>
    <col min="2" max="2" width="8.44140625" style="7" bestFit="1" customWidth="1"/>
    <col min="3" max="3" width="9.109375" style="7" bestFit="1" customWidth="1"/>
    <col min="4" max="4" width="8.44140625" style="7" bestFit="1" customWidth="1"/>
    <col min="5" max="5" width="9.109375" style="7" bestFit="1" customWidth="1"/>
    <col min="6" max="6" width="8.44140625" style="7" bestFit="1" customWidth="1"/>
    <col min="7" max="7" width="9.109375" style="7" bestFit="1" customWidth="1"/>
    <col min="8" max="8" width="8.44140625" style="7" bestFit="1" customWidth="1"/>
    <col min="9" max="9" width="9.109375" style="7" bestFit="1" customWidth="1"/>
    <col min="10" max="10" width="8.44140625" style="7" bestFit="1" customWidth="1"/>
    <col min="11" max="11" width="9.109375" style="7" bestFit="1" customWidth="1"/>
    <col min="12" max="16384" width="9.109375" style="7"/>
  </cols>
  <sheetData>
    <row r="1" spans="1:21" ht="32.25" customHeight="1" x14ac:dyDescent="0.35">
      <c r="A1" s="43" t="s">
        <v>26</v>
      </c>
      <c r="B1" s="42" t="s">
        <v>3</v>
      </c>
      <c r="C1" s="42"/>
      <c r="D1" s="42" t="s">
        <v>4</v>
      </c>
      <c r="E1" s="42"/>
      <c r="F1" s="42" t="s">
        <v>5</v>
      </c>
      <c r="G1" s="42"/>
      <c r="H1" s="42" t="s">
        <v>14</v>
      </c>
      <c r="I1" s="42"/>
      <c r="J1" s="41" t="s">
        <v>6</v>
      </c>
      <c r="K1" s="41"/>
      <c r="L1" s="14"/>
      <c r="M1" s="9"/>
      <c r="N1" s="9"/>
      <c r="O1" s="9"/>
      <c r="P1" s="9"/>
      <c r="Q1" s="9"/>
      <c r="R1" s="9"/>
      <c r="S1" s="9"/>
      <c r="T1" s="9"/>
      <c r="U1" s="9"/>
    </row>
    <row r="2" spans="1:21" ht="15" customHeight="1" x14ac:dyDescent="0.35">
      <c r="A2" s="44"/>
      <c r="B2" s="19" t="s">
        <v>0</v>
      </c>
      <c r="C2" s="19" t="s">
        <v>1</v>
      </c>
      <c r="D2" s="20" t="s">
        <v>2</v>
      </c>
      <c r="E2" s="19" t="s">
        <v>1</v>
      </c>
      <c r="F2" s="20" t="s">
        <v>2</v>
      </c>
      <c r="G2" s="19" t="s">
        <v>1</v>
      </c>
      <c r="H2" s="20" t="s">
        <v>2</v>
      </c>
      <c r="I2" s="19" t="s">
        <v>1</v>
      </c>
      <c r="J2" s="21" t="s">
        <v>2</v>
      </c>
      <c r="K2" s="22" t="s">
        <v>1</v>
      </c>
      <c r="L2" s="14"/>
      <c r="M2" s="9"/>
      <c r="N2" s="9"/>
      <c r="O2" s="9"/>
      <c r="P2" s="9"/>
      <c r="Q2" s="9"/>
      <c r="R2" s="9"/>
      <c r="S2" s="9"/>
      <c r="T2" s="9"/>
      <c r="U2" s="9"/>
    </row>
    <row r="3" spans="1:21" ht="18" customHeight="1" x14ac:dyDescent="0.3">
      <c r="A3" s="23">
        <v>2004</v>
      </c>
      <c r="B3" s="24">
        <v>65</v>
      </c>
      <c r="C3" s="25">
        <v>4220</v>
      </c>
      <c r="D3" s="26">
        <v>67</v>
      </c>
      <c r="E3" s="25">
        <v>1147</v>
      </c>
      <c r="F3" s="26">
        <v>6</v>
      </c>
      <c r="G3" s="25">
        <v>141</v>
      </c>
      <c r="H3" s="26">
        <v>3</v>
      </c>
      <c r="I3" s="25">
        <v>24</v>
      </c>
      <c r="J3" s="26">
        <f t="shared" ref="J3:K6" si="0">B3+D3+F3+H3</f>
        <v>141</v>
      </c>
      <c r="K3" s="24">
        <f t="shared" si="0"/>
        <v>5532</v>
      </c>
      <c r="L3" s="14"/>
      <c r="M3" s="9"/>
      <c r="N3" s="9"/>
      <c r="O3" s="9"/>
      <c r="P3" s="9"/>
      <c r="Q3" s="9"/>
      <c r="R3" s="9"/>
      <c r="S3" s="9"/>
      <c r="T3" s="9"/>
      <c r="U3" s="9"/>
    </row>
    <row r="4" spans="1:21" ht="18" customHeight="1" x14ac:dyDescent="0.3">
      <c r="A4" s="23">
        <v>2005</v>
      </c>
      <c r="B4" s="24">
        <v>71</v>
      </c>
      <c r="C4" s="25">
        <v>4497</v>
      </c>
      <c r="D4" s="26">
        <v>84</v>
      </c>
      <c r="E4" s="25">
        <v>1316</v>
      </c>
      <c r="F4" s="26">
        <v>6</v>
      </c>
      <c r="G4" s="25">
        <v>141</v>
      </c>
      <c r="H4" s="26">
        <v>4</v>
      </c>
      <c r="I4" s="25">
        <v>32</v>
      </c>
      <c r="J4" s="26">
        <f t="shared" si="0"/>
        <v>165</v>
      </c>
      <c r="K4" s="24">
        <f t="shared" si="0"/>
        <v>5986</v>
      </c>
      <c r="L4" s="14"/>
      <c r="M4" s="9"/>
      <c r="N4" s="9"/>
      <c r="O4" s="9"/>
      <c r="P4" s="9"/>
      <c r="Q4" s="9"/>
      <c r="R4" s="9"/>
      <c r="S4" s="9"/>
      <c r="T4" s="9"/>
      <c r="U4" s="9"/>
    </row>
    <row r="5" spans="1:21" ht="18" customHeight="1" x14ac:dyDescent="0.3">
      <c r="A5" s="23">
        <v>2006</v>
      </c>
      <c r="B5" s="24">
        <v>75</v>
      </c>
      <c r="C5" s="25">
        <v>4668</v>
      </c>
      <c r="D5" s="26">
        <v>88</v>
      </c>
      <c r="E5" s="25">
        <v>1325</v>
      </c>
      <c r="F5" s="26">
        <v>6</v>
      </c>
      <c r="G5" s="25">
        <v>141</v>
      </c>
      <c r="H5" s="26">
        <v>4</v>
      </c>
      <c r="I5" s="25">
        <v>32</v>
      </c>
      <c r="J5" s="26">
        <f t="shared" si="0"/>
        <v>173</v>
      </c>
      <c r="K5" s="24">
        <f t="shared" si="0"/>
        <v>6166</v>
      </c>
      <c r="L5" s="14"/>
      <c r="M5" s="9"/>
      <c r="N5" s="9"/>
      <c r="O5" s="9"/>
      <c r="P5" s="9"/>
      <c r="Q5" s="9"/>
      <c r="R5" s="9"/>
      <c r="S5" s="9"/>
      <c r="T5" s="9"/>
      <c r="U5" s="9"/>
    </row>
    <row r="6" spans="1:21" ht="18" customHeight="1" x14ac:dyDescent="0.3">
      <c r="A6" s="23">
        <v>2007</v>
      </c>
      <c r="B6" s="24">
        <v>77</v>
      </c>
      <c r="C6" s="25">
        <v>4990</v>
      </c>
      <c r="D6" s="26">
        <v>98</v>
      </c>
      <c r="E6" s="25">
        <v>1378</v>
      </c>
      <c r="F6" s="26">
        <v>6</v>
      </c>
      <c r="G6" s="25">
        <v>141</v>
      </c>
      <c r="H6" s="26">
        <v>3</v>
      </c>
      <c r="I6" s="25">
        <v>24</v>
      </c>
      <c r="J6" s="26">
        <f t="shared" si="0"/>
        <v>184</v>
      </c>
      <c r="K6" s="24">
        <f t="shared" si="0"/>
        <v>6533</v>
      </c>
      <c r="L6" s="14"/>
      <c r="M6" s="9"/>
      <c r="N6" s="9"/>
      <c r="O6" s="9"/>
      <c r="P6" s="9"/>
      <c r="Q6" s="9"/>
      <c r="R6" s="9"/>
      <c r="S6" s="9"/>
      <c r="T6" s="9"/>
      <c r="U6" s="9"/>
    </row>
    <row r="7" spans="1:21" ht="18" customHeight="1" x14ac:dyDescent="0.3">
      <c r="A7" s="23">
        <v>2008</v>
      </c>
      <c r="B7" s="24">
        <v>78</v>
      </c>
      <c r="C7" s="25">
        <v>5160</v>
      </c>
      <c r="D7" s="26">
        <v>112</v>
      </c>
      <c r="E7" s="25">
        <v>1544</v>
      </c>
      <c r="F7" s="26">
        <v>7</v>
      </c>
      <c r="G7" s="25">
        <v>153</v>
      </c>
      <c r="H7" s="26">
        <v>2</v>
      </c>
      <c r="I7" s="25">
        <v>16</v>
      </c>
      <c r="J7" s="26">
        <f t="shared" ref="J7:K9" si="1">B7+D7+F7+H7</f>
        <v>199</v>
      </c>
      <c r="K7" s="24">
        <f t="shared" si="1"/>
        <v>6873</v>
      </c>
      <c r="L7" s="14"/>
      <c r="M7" s="9"/>
      <c r="N7" s="9"/>
      <c r="O7" s="9"/>
      <c r="P7" s="9"/>
      <c r="Q7" s="9"/>
      <c r="R7" s="9"/>
      <c r="S7" s="9"/>
      <c r="T7" s="9"/>
      <c r="U7" s="9"/>
    </row>
    <row r="8" spans="1:21" ht="18" customHeight="1" x14ac:dyDescent="0.3">
      <c r="A8" s="23">
        <v>2009</v>
      </c>
      <c r="B8" s="24">
        <v>77</v>
      </c>
      <c r="C8" s="25">
        <v>4784</v>
      </c>
      <c r="D8" s="26">
        <v>97</v>
      </c>
      <c r="E8" s="25">
        <v>1504</v>
      </c>
      <c r="F8" s="26">
        <v>7</v>
      </c>
      <c r="G8" s="25">
        <v>153</v>
      </c>
      <c r="H8" s="26">
        <v>2</v>
      </c>
      <c r="I8" s="25">
        <v>16</v>
      </c>
      <c r="J8" s="26">
        <f t="shared" si="1"/>
        <v>183</v>
      </c>
      <c r="K8" s="24">
        <f t="shared" si="1"/>
        <v>6457</v>
      </c>
      <c r="L8" s="14"/>
      <c r="M8" s="9"/>
      <c r="N8" s="9"/>
      <c r="O8" s="9"/>
      <c r="P8" s="9"/>
      <c r="Q8" s="9"/>
      <c r="R8" s="9"/>
      <c r="S8" s="9"/>
      <c r="T8" s="9"/>
      <c r="U8" s="9"/>
    </row>
    <row r="9" spans="1:21" ht="18" customHeight="1" x14ac:dyDescent="0.3">
      <c r="A9" s="23">
        <v>2010</v>
      </c>
      <c r="B9" s="24">
        <v>64</v>
      </c>
      <c r="C9" s="25">
        <v>3850</v>
      </c>
      <c r="D9" s="26">
        <v>80</v>
      </c>
      <c r="E9" s="25">
        <v>1265</v>
      </c>
      <c r="F9" s="26">
        <v>7</v>
      </c>
      <c r="G9" s="25">
        <v>153</v>
      </c>
      <c r="H9" s="26">
        <v>1</v>
      </c>
      <c r="I9" s="25">
        <v>8</v>
      </c>
      <c r="J9" s="26">
        <f t="shared" si="1"/>
        <v>152</v>
      </c>
      <c r="K9" s="24">
        <f t="shared" si="1"/>
        <v>5276</v>
      </c>
      <c r="L9" s="14"/>
      <c r="M9" s="27"/>
      <c r="N9" s="27"/>
      <c r="O9" s="9"/>
      <c r="P9" s="9"/>
      <c r="Q9" s="9"/>
      <c r="R9" s="9"/>
      <c r="S9" s="9"/>
      <c r="T9" s="9"/>
      <c r="U9" s="9"/>
    </row>
    <row r="10" spans="1:21" ht="18" customHeight="1" x14ac:dyDescent="0.3">
      <c r="A10" s="23">
        <v>2011</v>
      </c>
      <c r="B10" s="24">
        <v>69</v>
      </c>
      <c r="C10" s="25">
        <v>4287</v>
      </c>
      <c r="D10" s="26">
        <v>63</v>
      </c>
      <c r="E10" s="25">
        <v>1097</v>
      </c>
      <c r="F10" s="26">
        <v>7</v>
      </c>
      <c r="G10" s="25">
        <v>153</v>
      </c>
      <c r="H10" s="26">
        <v>2</v>
      </c>
      <c r="I10" s="25">
        <v>10</v>
      </c>
      <c r="J10" s="26">
        <f t="shared" ref="J10:K13" si="2">B10+D10+F10+H10</f>
        <v>141</v>
      </c>
      <c r="K10" s="24">
        <f t="shared" si="2"/>
        <v>5547</v>
      </c>
      <c r="L10" s="14"/>
      <c r="M10" s="27"/>
      <c r="N10" s="27"/>
      <c r="O10" s="9"/>
      <c r="P10" s="9"/>
      <c r="Q10" s="9"/>
      <c r="R10" s="9"/>
      <c r="S10" s="9"/>
      <c r="T10" s="9"/>
      <c r="U10" s="9"/>
    </row>
    <row r="11" spans="1:21" ht="18" customHeight="1" x14ac:dyDescent="0.3">
      <c r="A11" s="23">
        <v>2012</v>
      </c>
      <c r="B11" s="24">
        <v>76</v>
      </c>
      <c r="C11" s="25">
        <v>5364</v>
      </c>
      <c r="D11" s="26">
        <v>60</v>
      </c>
      <c r="E11" s="25">
        <v>1139</v>
      </c>
      <c r="F11" s="26">
        <v>7</v>
      </c>
      <c r="G11" s="25">
        <v>153</v>
      </c>
      <c r="H11" s="26">
        <v>1</v>
      </c>
      <c r="I11" s="25">
        <v>8</v>
      </c>
      <c r="J11" s="26">
        <f t="shared" si="2"/>
        <v>144</v>
      </c>
      <c r="K11" s="24">
        <f t="shared" si="2"/>
        <v>6664</v>
      </c>
      <c r="L11" s="14"/>
      <c r="M11" s="27"/>
      <c r="N11" s="27"/>
      <c r="O11" s="9"/>
      <c r="P11" s="9"/>
      <c r="Q11" s="9"/>
      <c r="R11" s="9"/>
      <c r="S11" s="9"/>
      <c r="T11" s="9"/>
      <c r="U11" s="9"/>
    </row>
    <row r="12" spans="1:21" ht="18" customHeight="1" x14ac:dyDescent="0.3">
      <c r="A12" s="23">
        <v>2013</v>
      </c>
      <c r="B12" s="24">
        <v>74</v>
      </c>
      <c r="C12" s="25">
        <v>5249</v>
      </c>
      <c r="D12" s="26">
        <v>49</v>
      </c>
      <c r="E12" s="25">
        <v>910</v>
      </c>
      <c r="F12" s="26">
        <v>7</v>
      </c>
      <c r="G12" s="25">
        <v>153</v>
      </c>
      <c r="H12" s="26">
        <v>1</v>
      </c>
      <c r="I12" s="25">
        <v>8</v>
      </c>
      <c r="J12" s="26">
        <f t="shared" si="2"/>
        <v>131</v>
      </c>
      <c r="K12" s="24">
        <f t="shared" si="2"/>
        <v>6320</v>
      </c>
      <c r="L12" s="14"/>
      <c r="M12" s="9"/>
      <c r="N12" s="9"/>
      <c r="O12" s="9"/>
      <c r="P12" s="9"/>
      <c r="Q12" s="9"/>
      <c r="R12" s="9"/>
      <c r="S12" s="9"/>
      <c r="T12" s="9"/>
      <c r="U12" s="9"/>
    </row>
    <row r="13" spans="1:21" ht="18" customHeight="1" x14ac:dyDescent="0.3">
      <c r="A13" s="23">
        <v>2014</v>
      </c>
      <c r="B13" s="24">
        <v>71</v>
      </c>
      <c r="C13" s="25">
        <v>5165</v>
      </c>
      <c r="D13" s="26">
        <v>49</v>
      </c>
      <c r="E13" s="25">
        <v>806</v>
      </c>
      <c r="F13" s="26">
        <v>7</v>
      </c>
      <c r="G13" s="25">
        <v>153</v>
      </c>
      <c r="H13" s="26">
        <v>1</v>
      </c>
      <c r="I13" s="25">
        <v>8</v>
      </c>
      <c r="J13" s="26">
        <f t="shared" si="2"/>
        <v>128</v>
      </c>
      <c r="K13" s="24">
        <f t="shared" si="2"/>
        <v>6132</v>
      </c>
      <c r="L13" s="14"/>
      <c r="M13" s="9"/>
      <c r="N13" s="9"/>
      <c r="O13" s="9"/>
      <c r="P13" s="9"/>
      <c r="Q13" s="9"/>
      <c r="R13" s="9"/>
      <c r="S13" s="9"/>
      <c r="T13" s="9"/>
      <c r="U13" s="9"/>
    </row>
    <row r="14" spans="1:21" ht="18" customHeight="1" x14ac:dyDescent="0.3">
      <c r="A14" s="23">
        <v>2015</v>
      </c>
      <c r="B14" s="24">
        <v>71</v>
      </c>
      <c r="C14" s="25">
        <v>5230</v>
      </c>
      <c r="D14" s="26">
        <v>48</v>
      </c>
      <c r="E14" s="25">
        <v>818</v>
      </c>
      <c r="F14" s="26">
        <v>6</v>
      </c>
      <c r="G14" s="25">
        <v>92</v>
      </c>
      <c r="H14" s="26">
        <v>1</v>
      </c>
      <c r="I14" s="25">
        <v>8</v>
      </c>
      <c r="J14" s="26">
        <f t="shared" ref="J14" si="3">B14+D14+F14+H14</f>
        <v>126</v>
      </c>
      <c r="K14" s="24">
        <f t="shared" ref="K14" si="4">C14+E14+G14+I14</f>
        <v>6148</v>
      </c>
      <c r="L14" s="14"/>
      <c r="M14" s="9"/>
      <c r="N14" s="9"/>
      <c r="O14" s="9"/>
      <c r="P14" s="9"/>
      <c r="Q14" s="9"/>
      <c r="R14" s="9"/>
      <c r="S14" s="9"/>
      <c r="T14" s="9"/>
      <c r="U14" s="9"/>
    </row>
    <row r="15" spans="1:21" ht="18" customHeight="1" x14ac:dyDescent="0.3">
      <c r="A15" s="23">
        <v>2016</v>
      </c>
      <c r="B15" s="24">
        <v>73</v>
      </c>
      <c r="C15" s="25">
        <v>5060</v>
      </c>
      <c r="D15" s="26">
        <v>48</v>
      </c>
      <c r="E15" s="25">
        <v>807</v>
      </c>
      <c r="F15" s="26">
        <v>5</v>
      </c>
      <c r="G15" s="25">
        <v>82</v>
      </c>
      <c r="H15" s="26">
        <v>1</v>
      </c>
      <c r="I15" s="25">
        <v>8</v>
      </c>
      <c r="J15" s="26">
        <f t="shared" ref="J15" si="5">B15+D15+F15+H15</f>
        <v>127</v>
      </c>
      <c r="K15" s="24">
        <f t="shared" ref="K15" si="6">C15+E15+G15+I15</f>
        <v>5957</v>
      </c>
      <c r="L15" s="14"/>
      <c r="M15" s="9"/>
      <c r="N15" s="9"/>
      <c r="O15" s="9"/>
      <c r="P15" s="9"/>
      <c r="Q15" s="9"/>
      <c r="R15" s="9"/>
      <c r="S15" s="9"/>
      <c r="T15" s="9"/>
      <c r="U15" s="9"/>
    </row>
    <row r="16" spans="1:21" ht="18" customHeight="1" x14ac:dyDescent="0.3">
      <c r="A16" s="23">
        <v>2017</v>
      </c>
      <c r="B16" s="24">
        <v>116</v>
      </c>
      <c r="C16" s="25">
        <v>4717</v>
      </c>
      <c r="D16" s="26">
        <v>45</v>
      </c>
      <c r="E16" s="25">
        <v>791</v>
      </c>
      <c r="F16" s="26">
        <v>5</v>
      </c>
      <c r="G16" s="25">
        <v>82</v>
      </c>
      <c r="H16" s="26">
        <v>1</v>
      </c>
      <c r="I16" s="25">
        <v>8</v>
      </c>
      <c r="J16" s="26">
        <f t="shared" ref="J16" si="7">B16+D16+F16+H16</f>
        <v>167</v>
      </c>
      <c r="K16" s="24">
        <f t="shared" ref="K16:K17" si="8">C16+E16+G16+I16</f>
        <v>5598</v>
      </c>
      <c r="L16" s="14"/>
      <c r="M16" s="9"/>
      <c r="N16" s="9"/>
      <c r="O16" s="9"/>
      <c r="P16" s="9"/>
      <c r="Q16" s="9"/>
      <c r="R16" s="9"/>
      <c r="S16" s="9"/>
      <c r="T16" s="9"/>
      <c r="U16" s="9"/>
    </row>
    <row r="17" spans="1:21" ht="18" customHeight="1" x14ac:dyDescent="0.3">
      <c r="A17" s="23">
        <v>2018</v>
      </c>
      <c r="B17" s="24">
        <v>140</v>
      </c>
      <c r="C17" s="25">
        <v>4976</v>
      </c>
      <c r="D17" s="26">
        <v>27</v>
      </c>
      <c r="E17" s="25">
        <v>569</v>
      </c>
      <c r="F17" s="26">
        <v>5</v>
      </c>
      <c r="G17" s="25">
        <v>82</v>
      </c>
      <c r="H17" s="26">
        <v>1</v>
      </c>
      <c r="I17" s="25">
        <v>8</v>
      </c>
      <c r="J17" s="26">
        <f t="shared" ref="J17" si="9">B17+D17+F17+H17</f>
        <v>173</v>
      </c>
      <c r="K17" s="24">
        <f t="shared" si="8"/>
        <v>5635</v>
      </c>
      <c r="L17" s="14"/>
      <c r="M17" s="9"/>
      <c r="N17" s="9"/>
      <c r="O17" s="9"/>
      <c r="P17" s="9"/>
      <c r="Q17" s="9"/>
      <c r="R17" s="9"/>
      <c r="S17" s="9"/>
      <c r="T17" s="9"/>
      <c r="U17" s="9"/>
    </row>
    <row r="18" spans="1:21" ht="18" customHeight="1" x14ac:dyDescent="0.3">
      <c r="A18" s="23">
        <v>2019</v>
      </c>
      <c r="B18" s="24">
        <v>152</v>
      </c>
      <c r="C18" s="25">
        <v>5495</v>
      </c>
      <c r="D18" s="26">
        <v>24</v>
      </c>
      <c r="E18" s="25">
        <v>569</v>
      </c>
      <c r="F18" s="26">
        <v>5</v>
      </c>
      <c r="G18" s="25">
        <v>82</v>
      </c>
      <c r="H18" s="26">
        <v>1</v>
      </c>
      <c r="I18" s="25">
        <v>8</v>
      </c>
      <c r="J18" s="26">
        <f t="shared" ref="J18" si="10">B18+D18+F18+H18</f>
        <v>182</v>
      </c>
      <c r="K18" s="24">
        <f t="shared" ref="K18" si="11">C18+E18+G18+I18</f>
        <v>6154</v>
      </c>
      <c r="L18" s="14"/>
      <c r="M18" s="9"/>
      <c r="N18" s="9"/>
      <c r="O18" s="9"/>
      <c r="P18" s="9"/>
      <c r="Q18" s="9"/>
      <c r="R18" s="9"/>
      <c r="S18" s="9"/>
      <c r="T18" s="9"/>
      <c r="U18" s="9"/>
    </row>
    <row r="19" spans="1:21" ht="15" customHeight="1" x14ac:dyDescent="0.3">
      <c r="A19" s="28">
        <v>2020</v>
      </c>
      <c r="B19" s="38">
        <v>157</v>
      </c>
      <c r="C19" s="39">
        <v>5677</v>
      </c>
      <c r="D19" s="40">
        <v>21</v>
      </c>
      <c r="E19" s="39">
        <v>538</v>
      </c>
      <c r="F19" s="40">
        <v>3</v>
      </c>
      <c r="G19" s="39">
        <v>42</v>
      </c>
      <c r="H19" s="40">
        <v>1</v>
      </c>
      <c r="I19" s="39">
        <v>8</v>
      </c>
      <c r="J19" s="31">
        <f t="shared" ref="J19" si="12">B19+D19+F19+H19</f>
        <v>182</v>
      </c>
      <c r="K19" s="29">
        <f t="shared" ref="K19" si="13">C19+E19+G19+I19</f>
        <v>6265</v>
      </c>
      <c r="L19" s="14"/>
      <c r="M19" s="9"/>
      <c r="N19" s="9"/>
      <c r="O19" s="9"/>
      <c r="P19" s="9"/>
      <c r="Q19" s="9"/>
      <c r="R19" s="9"/>
      <c r="S19" s="9"/>
      <c r="T19" s="9"/>
      <c r="U19" s="9"/>
    </row>
    <row r="20" spans="1:21" ht="15" customHeight="1" x14ac:dyDescent="0.3">
      <c r="A20" s="32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9"/>
      <c r="N20" s="9"/>
      <c r="O20" s="9"/>
      <c r="P20" s="9"/>
      <c r="Q20" s="9"/>
      <c r="R20" s="9"/>
      <c r="S20" s="9"/>
      <c r="T20" s="9"/>
      <c r="U20" s="9"/>
    </row>
    <row r="21" spans="1:21" ht="0.75" customHeight="1" x14ac:dyDescent="0.3">
      <c r="A21" s="1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9"/>
      <c r="N21" s="9"/>
      <c r="O21" s="9"/>
      <c r="P21" s="9"/>
      <c r="Q21" s="9"/>
      <c r="R21" s="9"/>
      <c r="S21" s="9"/>
      <c r="T21" s="9"/>
      <c r="U21" s="9"/>
    </row>
    <row r="22" spans="1:21" ht="21.75" hidden="1" customHeight="1" x14ac:dyDescent="0.3">
      <c r="A22" s="3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idden="1" x14ac:dyDescent="0.3">
      <c r="A23" s="3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3">
      <c r="A24" s="3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3">
      <c r="A25" s="3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idden="1" x14ac:dyDescent="0.3">
      <c r="A26" s="33"/>
      <c r="B26" s="34">
        <f>AVERAGE(B29:B38)</f>
        <v>-1.1110425654008612E-4</v>
      </c>
      <c r="C26" s="34">
        <f t="shared" ref="C26:K26" si="14">AVERAGE(C29:C38)</f>
        <v>1.4231487493767436E-2</v>
      </c>
      <c r="D26" s="34">
        <f t="shared" si="14"/>
        <v>-5.1655334111151488E-2</v>
      </c>
      <c r="E26" s="34">
        <f t="shared" si="14"/>
        <v>-4.3277032325424722E-2</v>
      </c>
      <c r="F26" s="34">
        <f t="shared" si="14"/>
        <v>-1.4285714285714285E-2</v>
      </c>
      <c r="G26" s="34">
        <f t="shared" si="14"/>
        <v>-4.2228207965270596E-2</v>
      </c>
      <c r="H26" s="34">
        <f t="shared" si="14"/>
        <v>-5.8333333333333327E-2</v>
      </c>
      <c r="I26" s="34">
        <f t="shared" si="14"/>
        <v>-0.10333333333333332</v>
      </c>
      <c r="J26" s="34">
        <f t="shared" si="14"/>
        <v>-2.76654221502739E-2</v>
      </c>
      <c r="K26" s="34">
        <f t="shared" si="14"/>
        <v>1.1043990125140779E-3</v>
      </c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idden="1" x14ac:dyDescent="0.3">
      <c r="A27" s="9">
        <v>2005</v>
      </c>
      <c r="B27" s="34">
        <f t="shared" ref="B27:K27" si="15">+(B4-B3)/B3</f>
        <v>9.2307692307692313E-2</v>
      </c>
      <c r="C27" s="34">
        <f t="shared" si="15"/>
        <v>6.5639810426540282E-2</v>
      </c>
      <c r="D27" s="34">
        <f t="shared" si="15"/>
        <v>0.2537313432835821</v>
      </c>
      <c r="E27" s="34">
        <f t="shared" si="15"/>
        <v>0.14734088927637315</v>
      </c>
      <c r="F27" s="34">
        <f t="shared" si="15"/>
        <v>0</v>
      </c>
      <c r="G27" s="34">
        <f t="shared" si="15"/>
        <v>0</v>
      </c>
      <c r="H27" s="34">
        <f t="shared" si="15"/>
        <v>0.33333333333333331</v>
      </c>
      <c r="I27" s="34">
        <f t="shared" si="15"/>
        <v>0.33333333333333331</v>
      </c>
      <c r="J27" s="34">
        <f t="shared" si="15"/>
        <v>0.1702127659574468</v>
      </c>
      <c r="K27" s="34">
        <f t="shared" si="15"/>
        <v>8.2067968185104839E-2</v>
      </c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idden="1" x14ac:dyDescent="0.3">
      <c r="A28" s="9">
        <v>2006</v>
      </c>
      <c r="B28" s="34">
        <f t="shared" ref="B28:K28" si="16">+(B5-B4)/B4</f>
        <v>5.6338028169014086E-2</v>
      </c>
      <c r="C28" s="34">
        <f t="shared" si="16"/>
        <v>3.8025350233488991E-2</v>
      </c>
      <c r="D28" s="34">
        <f t="shared" si="16"/>
        <v>4.7619047619047616E-2</v>
      </c>
      <c r="E28" s="34">
        <f t="shared" si="16"/>
        <v>6.8389057750759879E-3</v>
      </c>
      <c r="F28" s="34">
        <f t="shared" si="16"/>
        <v>0</v>
      </c>
      <c r="G28" s="34">
        <f t="shared" si="16"/>
        <v>0</v>
      </c>
      <c r="H28" s="34">
        <f t="shared" si="16"/>
        <v>0</v>
      </c>
      <c r="I28" s="34">
        <f t="shared" si="16"/>
        <v>0</v>
      </c>
      <c r="J28" s="34">
        <f t="shared" si="16"/>
        <v>4.8484848484848485E-2</v>
      </c>
      <c r="K28" s="34">
        <f t="shared" si="16"/>
        <v>3.0070163715335784E-2</v>
      </c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idden="1" x14ac:dyDescent="0.3">
      <c r="A29" s="9">
        <v>2007</v>
      </c>
      <c r="B29" s="34">
        <f t="shared" ref="B29:K29" si="17">+(B6-B5)/B5</f>
        <v>2.6666666666666668E-2</v>
      </c>
      <c r="C29" s="34">
        <f t="shared" si="17"/>
        <v>6.8980291345329903E-2</v>
      </c>
      <c r="D29" s="34">
        <f t="shared" si="17"/>
        <v>0.11363636363636363</v>
      </c>
      <c r="E29" s="34">
        <f t="shared" si="17"/>
        <v>0.04</v>
      </c>
      <c r="F29" s="34">
        <f t="shared" si="17"/>
        <v>0</v>
      </c>
      <c r="G29" s="34">
        <f t="shared" si="17"/>
        <v>0</v>
      </c>
      <c r="H29" s="34">
        <f t="shared" si="17"/>
        <v>-0.25</v>
      </c>
      <c r="I29" s="34">
        <f t="shared" si="17"/>
        <v>-0.25</v>
      </c>
      <c r="J29" s="34">
        <f t="shared" si="17"/>
        <v>6.358381502890173E-2</v>
      </c>
      <c r="K29" s="34">
        <f t="shared" si="17"/>
        <v>5.9519948102497569E-2</v>
      </c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idden="1" x14ac:dyDescent="0.3">
      <c r="A30" s="9" t="e">
        <f>+#REF!+1</f>
        <v>#REF!</v>
      </c>
      <c r="B30" s="34">
        <f t="shared" ref="B30:K30" si="18">+(B7-B6)/B6</f>
        <v>1.2987012987012988E-2</v>
      </c>
      <c r="C30" s="34">
        <f t="shared" si="18"/>
        <v>3.406813627254509E-2</v>
      </c>
      <c r="D30" s="34">
        <f t="shared" si="18"/>
        <v>0.14285714285714285</v>
      </c>
      <c r="E30" s="34">
        <f t="shared" si="18"/>
        <v>0.1204644412191582</v>
      </c>
      <c r="F30" s="34">
        <f t="shared" si="18"/>
        <v>0.16666666666666666</v>
      </c>
      <c r="G30" s="34">
        <f t="shared" si="18"/>
        <v>8.5106382978723402E-2</v>
      </c>
      <c r="H30" s="34">
        <f t="shared" si="18"/>
        <v>-0.33333333333333331</v>
      </c>
      <c r="I30" s="34">
        <f t="shared" si="18"/>
        <v>-0.33333333333333331</v>
      </c>
      <c r="J30" s="34">
        <f t="shared" si="18"/>
        <v>8.1521739130434784E-2</v>
      </c>
      <c r="K30" s="34">
        <f t="shared" si="18"/>
        <v>5.2043471605694169E-2</v>
      </c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idden="1" x14ac:dyDescent="0.3">
      <c r="A31" s="9" t="e">
        <f>+#REF!+1</f>
        <v>#REF!</v>
      </c>
      <c r="B31" s="34">
        <f t="shared" ref="B31:K31" si="19">+(B8-B7)/B7</f>
        <v>-1.282051282051282E-2</v>
      </c>
      <c r="C31" s="34">
        <f t="shared" si="19"/>
        <v>-7.2868217054263565E-2</v>
      </c>
      <c r="D31" s="34">
        <f t="shared" si="19"/>
        <v>-0.13392857142857142</v>
      </c>
      <c r="E31" s="34">
        <f t="shared" si="19"/>
        <v>-2.5906735751295335E-2</v>
      </c>
      <c r="F31" s="34">
        <f t="shared" si="19"/>
        <v>0</v>
      </c>
      <c r="G31" s="34">
        <f t="shared" si="19"/>
        <v>0</v>
      </c>
      <c r="H31" s="34">
        <f t="shared" si="19"/>
        <v>0</v>
      </c>
      <c r="I31" s="34">
        <f t="shared" si="19"/>
        <v>0</v>
      </c>
      <c r="J31" s="34">
        <f t="shared" si="19"/>
        <v>-8.0402010050251257E-2</v>
      </c>
      <c r="K31" s="34">
        <f t="shared" si="19"/>
        <v>-6.0526698675978464E-2</v>
      </c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idden="1" x14ac:dyDescent="0.3">
      <c r="A32" s="9" t="e">
        <f>+#REF!+1</f>
        <v>#REF!</v>
      </c>
      <c r="B32" s="34">
        <f t="shared" ref="B32:K32" si="20">+(B9-B8)/B8</f>
        <v>-0.16883116883116883</v>
      </c>
      <c r="C32" s="34">
        <f t="shared" si="20"/>
        <v>-0.19523411371237459</v>
      </c>
      <c r="D32" s="34">
        <f t="shared" si="20"/>
        <v>-0.17525773195876287</v>
      </c>
      <c r="E32" s="34">
        <f t="shared" si="20"/>
        <v>-0.1589095744680851</v>
      </c>
      <c r="F32" s="34">
        <f t="shared" si="20"/>
        <v>0</v>
      </c>
      <c r="G32" s="34">
        <f t="shared" si="20"/>
        <v>0</v>
      </c>
      <c r="H32" s="34">
        <f t="shared" si="20"/>
        <v>-0.5</v>
      </c>
      <c r="I32" s="34">
        <f t="shared" si="20"/>
        <v>-0.5</v>
      </c>
      <c r="J32" s="34">
        <f t="shared" si="20"/>
        <v>-0.16939890710382513</v>
      </c>
      <c r="K32" s="34">
        <f t="shared" si="20"/>
        <v>-0.18290227659903979</v>
      </c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idden="1" x14ac:dyDescent="0.3">
      <c r="A33" s="9" t="e">
        <f>+#REF!+1</f>
        <v>#REF!</v>
      </c>
      <c r="B33" s="34">
        <f t="shared" ref="B33:K33" si="21">+(B10-B9)/B9</f>
        <v>7.8125E-2</v>
      </c>
      <c r="C33" s="34">
        <f t="shared" si="21"/>
        <v>0.1135064935064935</v>
      </c>
      <c r="D33" s="34">
        <f t="shared" si="21"/>
        <v>-0.21249999999999999</v>
      </c>
      <c r="E33" s="34">
        <f t="shared" si="21"/>
        <v>-0.13280632411067195</v>
      </c>
      <c r="F33" s="34">
        <f t="shared" si="21"/>
        <v>0</v>
      </c>
      <c r="G33" s="34">
        <f t="shared" si="21"/>
        <v>0</v>
      </c>
      <c r="H33" s="34">
        <f t="shared" si="21"/>
        <v>1</v>
      </c>
      <c r="I33" s="34">
        <f t="shared" si="21"/>
        <v>0.25</v>
      </c>
      <c r="J33" s="34">
        <f t="shared" si="21"/>
        <v>-7.2368421052631582E-2</v>
      </c>
      <c r="K33" s="34">
        <f t="shared" si="21"/>
        <v>5.1364670204700529E-2</v>
      </c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idden="1" x14ac:dyDescent="0.3">
      <c r="A34" s="9" t="e">
        <f>+#REF!+1</f>
        <v>#REF!</v>
      </c>
      <c r="B34" s="34">
        <f t="shared" ref="B34:K34" si="22">+(B11-B10)/B10</f>
        <v>0.10144927536231885</v>
      </c>
      <c r="C34" s="34">
        <f t="shared" si="22"/>
        <v>0.25122463261021694</v>
      </c>
      <c r="D34" s="34">
        <f t="shared" si="22"/>
        <v>-4.7619047619047616E-2</v>
      </c>
      <c r="E34" s="34">
        <f t="shared" si="22"/>
        <v>3.8286235186873289E-2</v>
      </c>
      <c r="F34" s="34">
        <f t="shared" si="22"/>
        <v>0</v>
      </c>
      <c r="G34" s="34">
        <f t="shared" si="22"/>
        <v>0</v>
      </c>
      <c r="H34" s="34">
        <f t="shared" si="22"/>
        <v>-0.5</v>
      </c>
      <c r="I34" s="34">
        <f t="shared" si="22"/>
        <v>-0.2</v>
      </c>
      <c r="J34" s="34">
        <f t="shared" si="22"/>
        <v>2.1276595744680851E-2</v>
      </c>
      <c r="K34" s="34">
        <f t="shared" si="22"/>
        <v>0.20137010996935281</v>
      </c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idden="1" x14ac:dyDescent="0.3">
      <c r="A35" s="9" t="e">
        <f>+#REF!+1</f>
        <v>#REF!</v>
      </c>
      <c r="B35" s="34">
        <f t="shared" ref="B35:K35" si="23">+(B12-B11)/B11</f>
        <v>-2.6315789473684209E-2</v>
      </c>
      <c r="C35" s="34">
        <f t="shared" si="23"/>
        <v>-2.1439224459358686E-2</v>
      </c>
      <c r="D35" s="34">
        <f t="shared" si="23"/>
        <v>-0.18333333333333332</v>
      </c>
      <c r="E35" s="34">
        <f t="shared" si="23"/>
        <v>-0.20105355575065847</v>
      </c>
      <c r="F35" s="34">
        <f t="shared" si="23"/>
        <v>0</v>
      </c>
      <c r="G35" s="34">
        <f t="shared" si="23"/>
        <v>0</v>
      </c>
      <c r="H35" s="34">
        <f t="shared" si="23"/>
        <v>0</v>
      </c>
      <c r="I35" s="34">
        <f t="shared" si="23"/>
        <v>0</v>
      </c>
      <c r="J35" s="34">
        <f t="shared" si="23"/>
        <v>-9.0277777777777776E-2</v>
      </c>
      <c r="K35" s="34">
        <f t="shared" si="23"/>
        <v>-5.1620648259303722E-2</v>
      </c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idden="1" x14ac:dyDescent="0.3">
      <c r="A36" s="9" t="e">
        <f>+#REF!+1</f>
        <v>#REF!</v>
      </c>
      <c r="B36" s="34">
        <f t="shared" ref="B36:K36" si="24">+(B13-B12)/B12</f>
        <v>-4.0540540540540543E-2</v>
      </c>
      <c r="C36" s="34">
        <f t="shared" si="24"/>
        <v>-1.6003048199657078E-2</v>
      </c>
      <c r="D36" s="34">
        <f t="shared" si="24"/>
        <v>0</v>
      </c>
      <c r="E36" s="34">
        <f t="shared" si="24"/>
        <v>-0.11428571428571428</v>
      </c>
      <c r="F36" s="34">
        <f t="shared" si="24"/>
        <v>0</v>
      </c>
      <c r="G36" s="34">
        <f t="shared" si="24"/>
        <v>0</v>
      </c>
      <c r="H36" s="34">
        <f t="shared" si="24"/>
        <v>0</v>
      </c>
      <c r="I36" s="34">
        <f t="shared" si="24"/>
        <v>0</v>
      </c>
      <c r="J36" s="34">
        <f t="shared" si="24"/>
        <v>-2.2900763358778626E-2</v>
      </c>
      <c r="K36" s="34">
        <f t="shared" si="24"/>
        <v>-2.9746835443037974E-2</v>
      </c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idden="1" x14ac:dyDescent="0.3">
      <c r="A37" s="9" t="e">
        <f>+#REF!+1</f>
        <v>#REF!</v>
      </c>
      <c r="B37" s="34">
        <f t="shared" ref="B37:K37" si="25">+(B14-B13)/B13</f>
        <v>0</v>
      </c>
      <c r="C37" s="34">
        <f t="shared" si="25"/>
        <v>1.2584704743465635E-2</v>
      </c>
      <c r="D37" s="34">
        <f t="shared" si="25"/>
        <v>-2.0408163265306121E-2</v>
      </c>
      <c r="E37" s="34">
        <f t="shared" si="25"/>
        <v>1.488833746898263E-2</v>
      </c>
      <c r="F37" s="34">
        <f t="shared" si="25"/>
        <v>-0.14285714285714285</v>
      </c>
      <c r="G37" s="34">
        <f t="shared" si="25"/>
        <v>-0.39869281045751637</v>
      </c>
      <c r="H37" s="34">
        <f t="shared" si="25"/>
        <v>0</v>
      </c>
      <c r="I37" s="34">
        <f t="shared" si="25"/>
        <v>0</v>
      </c>
      <c r="J37" s="34">
        <f t="shared" si="25"/>
        <v>-1.5625E-2</v>
      </c>
      <c r="K37" s="34">
        <f t="shared" si="25"/>
        <v>2.6092628832354858E-3</v>
      </c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idden="1" x14ac:dyDescent="0.3">
      <c r="A38" s="9" t="e">
        <f>+#REF!+1</f>
        <v>#REF!</v>
      </c>
      <c r="B38" s="34">
        <f t="shared" ref="B38:K38" si="26">+(B15-B14)/B14</f>
        <v>2.8169014084507043E-2</v>
      </c>
      <c r="C38" s="34">
        <f t="shared" si="26"/>
        <v>-3.2504780114722756E-2</v>
      </c>
      <c r="D38" s="34">
        <f t="shared" si="26"/>
        <v>0</v>
      </c>
      <c r="E38" s="34">
        <f t="shared" si="26"/>
        <v>-1.3447432762836185E-2</v>
      </c>
      <c r="F38" s="34">
        <f t="shared" si="26"/>
        <v>-0.16666666666666666</v>
      </c>
      <c r="G38" s="34">
        <f t="shared" si="26"/>
        <v>-0.10869565217391304</v>
      </c>
      <c r="H38" s="34">
        <f t="shared" si="26"/>
        <v>0</v>
      </c>
      <c r="I38" s="34">
        <f t="shared" si="26"/>
        <v>0</v>
      </c>
      <c r="J38" s="34">
        <f t="shared" si="26"/>
        <v>7.9365079365079361E-3</v>
      </c>
      <c r="K38" s="34">
        <f t="shared" si="26"/>
        <v>-3.1067013662979832E-2</v>
      </c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3">
      <c r="A39" s="3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3">
      <c r="A40" s="3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3">
      <c r="A41" s="3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3">
      <c r="A42" s="3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3">
      <c r="A43" s="3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3">
      <c r="A44" s="3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3">
      <c r="A45" s="3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3">
      <c r="A46" s="3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3">
      <c r="A47" s="3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3">
      <c r="A48" s="3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3">
      <c r="A49" s="3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3">
      <c r="A50" s="3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3">
      <c r="A51" s="3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3">
      <c r="A52" s="3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3">
      <c r="A53" s="3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3">
      <c r="A54" s="3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3">
      <c r="A55" s="3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3">
      <c r="A56" s="3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3">
      <c r="A57" s="3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3">
      <c r="A58" s="3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3">
      <c r="A59" s="3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3">
      <c r="A60" s="3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3">
      <c r="A61" s="3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3">
      <c r="A62" s="3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3">
      <c r="A63" s="3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3">
      <c r="A64" s="3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3">
      <c r="A65" s="3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3">
      <c r="A66" s="3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3">
      <c r="A67" s="3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3">
      <c r="A68" s="3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3">
      <c r="A69" s="3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3">
      <c r="A70" s="3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3">
      <c r="A71" s="3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3">
      <c r="A72" s="3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3">
      <c r="A73" s="3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3">
      <c r="A74" s="3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3">
      <c r="A75" s="3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3">
      <c r="A76" s="3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x14ac:dyDescent="0.3">
      <c r="A77" s="3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x14ac:dyDescent="0.3">
      <c r="A78" s="3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x14ac:dyDescent="0.3">
      <c r="A79" s="3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x14ac:dyDescent="0.3">
      <c r="A80" s="3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x14ac:dyDescent="0.3">
      <c r="A81" s="3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x14ac:dyDescent="0.3">
      <c r="A82" s="3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x14ac:dyDescent="0.3">
      <c r="A83" s="3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x14ac:dyDescent="0.3">
      <c r="A84" s="3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x14ac:dyDescent="0.3">
      <c r="A85" s="3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3">
      <c r="A86" s="3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3">
      <c r="A87" s="3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3">
      <c r="A88" s="3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x14ac:dyDescent="0.3">
      <c r="A89" s="3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x14ac:dyDescent="0.3">
      <c r="A90" s="3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x14ac:dyDescent="0.3">
      <c r="A91" s="3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x14ac:dyDescent="0.3">
      <c r="A92" s="3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x14ac:dyDescent="0.3">
      <c r="A93" s="3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x14ac:dyDescent="0.3">
      <c r="A94" s="3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x14ac:dyDescent="0.3">
      <c r="A95" s="3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x14ac:dyDescent="0.3">
      <c r="A96" s="3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x14ac:dyDescent="0.3">
      <c r="A97" s="3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x14ac:dyDescent="0.3">
      <c r="A98" s="3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x14ac:dyDescent="0.3">
      <c r="A99" s="3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x14ac:dyDescent="0.3">
      <c r="A100" s="3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x14ac:dyDescent="0.3">
      <c r="A101" s="3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x14ac:dyDescent="0.3">
      <c r="A102" s="3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x14ac:dyDescent="0.3">
      <c r="A103" s="3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x14ac:dyDescent="0.3">
      <c r="A104" s="3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x14ac:dyDescent="0.3">
      <c r="A105" s="3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x14ac:dyDescent="0.3">
      <c r="A106" s="3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x14ac:dyDescent="0.3">
      <c r="A107" s="3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x14ac:dyDescent="0.3">
      <c r="A108" s="3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x14ac:dyDescent="0.3">
      <c r="A109" s="3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3">
      <c r="A110" s="3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3">
      <c r="A111" s="3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3">
      <c r="A112" s="3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3">
      <c r="A113" s="3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3">
      <c r="A114" s="3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3">
      <c r="A115" s="3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x14ac:dyDescent="0.3">
      <c r="A116" s="3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x14ac:dyDescent="0.3">
      <c r="A117" s="3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x14ac:dyDescent="0.3">
      <c r="A118" s="3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x14ac:dyDescent="0.3">
      <c r="A119" s="3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x14ac:dyDescent="0.3">
      <c r="A120" s="3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3">
      <c r="A121" s="3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3">
      <c r="A122" s="3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3">
      <c r="A123" s="3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3">
      <c r="A124" s="3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</sheetData>
  <mergeCells count="6">
    <mergeCell ref="J1:K1"/>
    <mergeCell ref="F1:G1"/>
    <mergeCell ref="H1:I1"/>
    <mergeCell ref="A1:A2"/>
    <mergeCell ref="B1:C1"/>
    <mergeCell ref="D1:E1"/>
  </mergeCells>
  <phoneticPr fontId="2" type="noConversion"/>
  <pageMargins left="0.3" right="0.3" top="0.3" bottom="0.3" header="0" footer="0"/>
  <pageSetup orientation="portrait" r:id="rId1"/>
  <headerFooter alignWithMargins="0">
    <oddHeader>&amp;C&amp;"Palatino Linotype,Bold"&amp;14Child Residential Care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3.8" x14ac:dyDescent="0.3"/>
  <cols>
    <col min="1" max="1" width="9.109375" style="7"/>
    <col min="2" max="2" width="10" style="8" customWidth="1"/>
    <col min="3" max="3" width="8.44140625" style="7" bestFit="1" customWidth="1"/>
    <col min="4" max="4" width="9.109375" style="7" bestFit="1" customWidth="1"/>
    <col min="5" max="5" width="8.44140625" style="7" bestFit="1" customWidth="1"/>
    <col min="6" max="6" width="9.109375" style="7" bestFit="1" customWidth="1"/>
    <col min="7" max="7" width="8.44140625" style="7" bestFit="1" customWidth="1"/>
    <col min="8" max="8" width="9.109375" style="7" bestFit="1" customWidth="1"/>
    <col min="9" max="9" width="8.44140625" style="7" bestFit="1" customWidth="1"/>
    <col min="10" max="10" width="9.109375" style="7" bestFit="1" customWidth="1"/>
    <col min="11" max="11" width="8.44140625" style="7" bestFit="1" customWidth="1"/>
    <col min="12" max="12" width="9.109375" style="7" bestFit="1" customWidth="1"/>
    <col min="13" max="16384" width="9.109375" style="7"/>
  </cols>
  <sheetData>
    <row r="1" spans="1:22" ht="18.600000000000001" x14ac:dyDescent="0.4">
      <c r="A1" s="9"/>
      <c r="B1" s="45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x14ac:dyDescent="0.4">
      <c r="A2" s="9"/>
      <c r="B2" s="10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9"/>
      <c r="O2" s="9"/>
      <c r="P2" s="9"/>
      <c r="Q2" s="9"/>
      <c r="R2" s="9"/>
      <c r="S2" s="9"/>
      <c r="T2" s="9"/>
      <c r="U2" s="9"/>
      <c r="V2" s="9"/>
    </row>
    <row r="3" spans="1:22" ht="18" customHeight="1" x14ac:dyDescent="0.4">
      <c r="A3" s="9"/>
      <c r="B3" s="10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9"/>
      <c r="O3" s="9"/>
      <c r="P3" s="9"/>
      <c r="Q3" s="9"/>
      <c r="R3" s="9"/>
      <c r="S3" s="9"/>
      <c r="T3" s="9"/>
      <c r="U3" s="9"/>
      <c r="V3" s="9"/>
    </row>
    <row r="4" spans="1:22" ht="18" customHeight="1" x14ac:dyDescent="0.35">
      <c r="A4" s="9"/>
      <c r="B4" s="11"/>
      <c r="C4" s="12"/>
      <c r="D4" s="12"/>
      <c r="E4" s="13"/>
      <c r="F4" s="13"/>
      <c r="G4" s="14"/>
      <c r="H4" s="14"/>
      <c r="I4" s="1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" customHeight="1" x14ac:dyDescent="0.35">
      <c r="A5" s="9"/>
      <c r="B5" s="11"/>
      <c r="C5" s="12"/>
      <c r="D5" s="12"/>
      <c r="E5" s="13"/>
      <c r="F5" s="13"/>
      <c r="G5" s="14"/>
      <c r="H5" s="14"/>
      <c r="I5" s="1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" customHeight="1" x14ac:dyDescent="0.35">
      <c r="A6" s="9"/>
      <c r="B6" s="11"/>
      <c r="C6" s="12"/>
      <c r="D6" s="12"/>
      <c r="E6" s="13"/>
      <c r="F6" s="13"/>
      <c r="G6" s="14"/>
      <c r="H6" s="14"/>
      <c r="I6" s="1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" customHeight="1" x14ac:dyDescent="0.35">
      <c r="A7" s="9"/>
      <c r="B7" s="15"/>
      <c r="C7" s="16"/>
      <c r="D7" s="16"/>
      <c r="E7" s="14"/>
      <c r="F7" s="14"/>
      <c r="G7" s="14"/>
      <c r="H7" s="14"/>
      <c r="I7" s="1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" customHeight="1" x14ac:dyDescent="0.3">
      <c r="A8" s="9"/>
      <c r="B8" s="15"/>
      <c r="C8" s="17"/>
      <c r="D8" s="17"/>
      <c r="E8" s="14"/>
      <c r="F8" s="14"/>
      <c r="G8" s="14"/>
      <c r="H8" s="14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" customHeight="1" x14ac:dyDescent="0.3">
      <c r="A9" s="9"/>
      <c r="B9" s="15"/>
      <c r="C9" s="14"/>
      <c r="D9" s="14"/>
      <c r="E9" s="14"/>
      <c r="F9" s="14"/>
      <c r="G9" s="14"/>
      <c r="H9" s="14"/>
      <c r="I9" s="1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" customHeight="1" x14ac:dyDescent="0.4">
      <c r="A10" s="9"/>
      <c r="B10" s="15"/>
      <c r="C10" s="14"/>
      <c r="D10" s="18"/>
      <c r="E10" s="14"/>
      <c r="F10" s="14"/>
      <c r="G10" s="14"/>
      <c r="H10" s="14"/>
      <c r="I10" s="1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" customHeight="1" x14ac:dyDescent="0.3">
      <c r="A11" s="9"/>
      <c r="B11" s="15"/>
      <c r="C11" s="14"/>
      <c r="D11" s="14"/>
      <c r="E11" s="14"/>
      <c r="F11" s="14"/>
      <c r="G11" s="14"/>
      <c r="H11" s="14"/>
      <c r="I11" s="1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8" customHeight="1" x14ac:dyDescent="0.3">
      <c r="A12" s="9"/>
      <c r="B12" s="15"/>
      <c r="C12" s="14"/>
      <c r="D12" s="14"/>
      <c r="E12" s="14"/>
      <c r="F12" s="14"/>
      <c r="G12" s="14"/>
      <c r="H12" s="14"/>
      <c r="I12" s="1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8" customHeight="1" x14ac:dyDescent="0.3">
      <c r="A13" s="9"/>
      <c r="B13" s="15"/>
      <c r="C13" s="14"/>
      <c r="D13" s="14"/>
      <c r="E13" s="14"/>
      <c r="F13" s="14"/>
      <c r="G13" s="14"/>
      <c r="H13" s="14"/>
      <c r="I13" s="14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8" customHeight="1" x14ac:dyDescent="0.3">
      <c r="A14" s="9"/>
      <c r="B14" s="15"/>
      <c r="C14" s="14"/>
      <c r="D14" s="14"/>
      <c r="E14" s="14"/>
      <c r="F14" s="14"/>
      <c r="G14" s="14"/>
      <c r="H14" s="14"/>
      <c r="I14" s="1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8" customHeight="1" x14ac:dyDescent="0.3">
      <c r="A15" s="9"/>
      <c r="B15" s="15"/>
      <c r="C15" s="14"/>
      <c r="D15" s="14"/>
      <c r="E15" s="14"/>
      <c r="F15" s="14"/>
      <c r="G15" s="14"/>
      <c r="H15" s="14"/>
      <c r="I15" s="1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" customHeight="1" x14ac:dyDescent="0.3">
      <c r="A16" s="9"/>
      <c r="B16" s="15"/>
      <c r="C16" s="14"/>
      <c r="D16" s="14"/>
      <c r="E16" s="14"/>
      <c r="F16" s="14"/>
      <c r="G16" s="14"/>
      <c r="H16" s="14"/>
      <c r="I16" s="1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8" customHeight="1" x14ac:dyDescent="0.3">
      <c r="A17" s="9"/>
      <c r="B17" s="15"/>
      <c r="C17" s="14"/>
      <c r="D17" s="14"/>
      <c r="E17" s="14"/>
      <c r="F17" s="14"/>
      <c r="G17" s="14"/>
      <c r="H17" s="14"/>
      <c r="I17" s="1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" customHeight="1" x14ac:dyDescent="0.3">
      <c r="A18" s="9"/>
      <c r="B18" s="15"/>
      <c r="C18" s="14"/>
      <c r="D18" s="14"/>
      <c r="E18" s="14"/>
      <c r="F18" s="14"/>
      <c r="G18" s="14"/>
      <c r="H18" s="14"/>
      <c r="I18" s="1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5" customHeight="1" x14ac:dyDescent="0.3">
      <c r="A19" s="9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2.25" customHeight="1" x14ac:dyDescent="0.35">
      <c r="A20" s="9"/>
      <c r="B20" s="43" t="s">
        <v>13</v>
      </c>
      <c r="C20" s="42" t="s">
        <v>3</v>
      </c>
      <c r="D20" s="42"/>
      <c r="E20" s="42" t="s">
        <v>4</v>
      </c>
      <c r="F20" s="42"/>
      <c r="G20" s="42" t="s">
        <v>5</v>
      </c>
      <c r="H20" s="42"/>
      <c r="I20" s="42" t="s">
        <v>14</v>
      </c>
      <c r="J20" s="42"/>
      <c r="K20" s="41" t="s">
        <v>6</v>
      </c>
      <c r="L20" s="41"/>
      <c r="M20" s="14"/>
      <c r="N20" s="9"/>
      <c r="O20" s="9"/>
      <c r="P20" s="9"/>
      <c r="Q20" s="9"/>
      <c r="R20" s="9"/>
      <c r="S20" s="9"/>
      <c r="T20" s="9"/>
      <c r="U20" s="9"/>
      <c r="V20" s="9"/>
    </row>
    <row r="21" spans="1:22" ht="31.5" customHeight="1" x14ac:dyDescent="0.35">
      <c r="A21" s="9"/>
      <c r="B21" s="44"/>
      <c r="C21" s="19" t="s">
        <v>0</v>
      </c>
      <c r="D21" s="19" t="s">
        <v>1</v>
      </c>
      <c r="E21" s="20" t="s">
        <v>2</v>
      </c>
      <c r="F21" s="19" t="s">
        <v>1</v>
      </c>
      <c r="G21" s="20" t="s">
        <v>2</v>
      </c>
      <c r="H21" s="19" t="s">
        <v>1</v>
      </c>
      <c r="I21" s="20" t="s">
        <v>2</v>
      </c>
      <c r="J21" s="19" t="s">
        <v>1</v>
      </c>
      <c r="K21" s="21" t="s">
        <v>2</v>
      </c>
      <c r="L21" s="22" t="s">
        <v>1</v>
      </c>
      <c r="M21" s="14"/>
      <c r="N21" s="9"/>
      <c r="O21" s="9"/>
      <c r="P21" s="9"/>
      <c r="Q21" s="9"/>
      <c r="R21" s="9"/>
      <c r="S21" s="9"/>
      <c r="T21" s="9"/>
      <c r="U21" s="9"/>
      <c r="V21" s="9"/>
    </row>
    <row r="22" spans="1:22" ht="14.1" customHeight="1" x14ac:dyDescent="0.3">
      <c r="A22" s="9"/>
      <c r="B22" s="23">
        <v>2004</v>
      </c>
      <c r="C22" s="24">
        <v>65</v>
      </c>
      <c r="D22" s="25">
        <v>4220</v>
      </c>
      <c r="E22" s="26">
        <v>67</v>
      </c>
      <c r="F22" s="25">
        <v>1147</v>
      </c>
      <c r="G22" s="26">
        <v>6</v>
      </c>
      <c r="H22" s="25">
        <v>141</v>
      </c>
      <c r="I22" s="26">
        <v>3</v>
      </c>
      <c r="J22" s="25">
        <v>24</v>
      </c>
      <c r="K22" s="26">
        <f t="shared" ref="K22:L37" si="0">C22+E22+G22+I22</f>
        <v>141</v>
      </c>
      <c r="L22" s="24">
        <f t="shared" si="0"/>
        <v>5532</v>
      </c>
      <c r="M22" s="14"/>
      <c r="N22" s="9"/>
      <c r="O22" s="9"/>
      <c r="P22" s="9"/>
      <c r="Q22" s="9"/>
      <c r="R22" s="9"/>
      <c r="S22" s="9"/>
      <c r="T22" s="9"/>
      <c r="U22" s="9"/>
      <c r="V22" s="9"/>
    </row>
    <row r="23" spans="1:22" ht="14.1" customHeight="1" x14ac:dyDescent="0.3">
      <c r="A23" s="9"/>
      <c r="B23" s="23">
        <v>2005</v>
      </c>
      <c r="C23" s="24">
        <v>71</v>
      </c>
      <c r="D23" s="25">
        <v>4497</v>
      </c>
      <c r="E23" s="26">
        <v>84</v>
      </c>
      <c r="F23" s="25">
        <v>1316</v>
      </c>
      <c r="G23" s="26">
        <v>6</v>
      </c>
      <c r="H23" s="25">
        <v>141</v>
      </c>
      <c r="I23" s="26">
        <v>4</v>
      </c>
      <c r="J23" s="25">
        <v>32</v>
      </c>
      <c r="K23" s="26">
        <f t="shared" si="0"/>
        <v>165</v>
      </c>
      <c r="L23" s="24">
        <f t="shared" si="0"/>
        <v>5986</v>
      </c>
      <c r="M23" s="14"/>
      <c r="N23" s="9"/>
      <c r="O23" s="9"/>
      <c r="P23" s="9"/>
      <c r="Q23" s="9"/>
      <c r="R23" s="9"/>
      <c r="S23" s="9"/>
      <c r="T23" s="9"/>
      <c r="U23" s="9"/>
      <c r="V23" s="9"/>
    </row>
    <row r="24" spans="1:22" ht="14.1" customHeight="1" x14ac:dyDescent="0.3">
      <c r="A24" s="9"/>
      <c r="B24" s="23">
        <v>2006</v>
      </c>
      <c r="C24" s="24">
        <v>75</v>
      </c>
      <c r="D24" s="25">
        <v>4668</v>
      </c>
      <c r="E24" s="26">
        <v>88</v>
      </c>
      <c r="F24" s="25">
        <v>1325</v>
      </c>
      <c r="G24" s="26">
        <v>6</v>
      </c>
      <c r="H24" s="25">
        <v>141</v>
      </c>
      <c r="I24" s="26">
        <v>4</v>
      </c>
      <c r="J24" s="25">
        <v>32</v>
      </c>
      <c r="K24" s="26">
        <f t="shared" si="0"/>
        <v>173</v>
      </c>
      <c r="L24" s="24">
        <f t="shared" si="0"/>
        <v>6166</v>
      </c>
      <c r="M24" s="14"/>
      <c r="N24" s="9"/>
      <c r="O24" s="9"/>
      <c r="P24" s="9"/>
      <c r="Q24" s="9"/>
      <c r="R24" s="9"/>
      <c r="S24" s="9"/>
      <c r="T24" s="9"/>
      <c r="U24" s="9"/>
      <c r="V24" s="9"/>
    </row>
    <row r="25" spans="1:22" ht="14.1" customHeight="1" x14ac:dyDescent="0.3">
      <c r="A25" s="9"/>
      <c r="B25" s="23">
        <v>2007</v>
      </c>
      <c r="C25" s="24">
        <v>77</v>
      </c>
      <c r="D25" s="25">
        <v>4990</v>
      </c>
      <c r="E25" s="26">
        <v>98</v>
      </c>
      <c r="F25" s="25">
        <v>1378</v>
      </c>
      <c r="G25" s="26">
        <v>6</v>
      </c>
      <c r="H25" s="25">
        <v>141</v>
      </c>
      <c r="I25" s="26">
        <v>3</v>
      </c>
      <c r="J25" s="25">
        <v>24</v>
      </c>
      <c r="K25" s="26">
        <f t="shared" si="0"/>
        <v>184</v>
      </c>
      <c r="L25" s="24">
        <f t="shared" si="0"/>
        <v>6533</v>
      </c>
      <c r="M25" s="14"/>
      <c r="N25" s="9"/>
      <c r="O25" s="9"/>
      <c r="P25" s="9"/>
      <c r="Q25" s="9"/>
      <c r="R25" s="9"/>
      <c r="S25" s="9"/>
      <c r="T25" s="9"/>
      <c r="U25" s="9"/>
      <c r="V25" s="9"/>
    </row>
    <row r="26" spans="1:22" ht="14.1" customHeight="1" x14ac:dyDescent="0.3">
      <c r="A26" s="9"/>
      <c r="B26" s="23">
        <v>2008</v>
      </c>
      <c r="C26" s="24">
        <v>78</v>
      </c>
      <c r="D26" s="25">
        <v>5160</v>
      </c>
      <c r="E26" s="26">
        <v>112</v>
      </c>
      <c r="F26" s="25">
        <v>1544</v>
      </c>
      <c r="G26" s="26">
        <v>7</v>
      </c>
      <c r="H26" s="25">
        <v>153</v>
      </c>
      <c r="I26" s="26">
        <v>2</v>
      </c>
      <c r="J26" s="25">
        <v>16</v>
      </c>
      <c r="K26" s="26">
        <f t="shared" si="0"/>
        <v>199</v>
      </c>
      <c r="L26" s="24">
        <f t="shared" si="0"/>
        <v>6873</v>
      </c>
      <c r="M26" s="14"/>
      <c r="N26" s="9"/>
      <c r="O26" s="9"/>
      <c r="P26" s="9"/>
      <c r="Q26" s="9"/>
      <c r="R26" s="9"/>
      <c r="S26" s="9"/>
      <c r="T26" s="9"/>
      <c r="U26" s="9"/>
      <c r="V26" s="9"/>
    </row>
    <row r="27" spans="1:22" ht="14.1" customHeight="1" x14ac:dyDescent="0.3">
      <c r="A27" s="9"/>
      <c r="B27" s="23">
        <v>2009</v>
      </c>
      <c r="C27" s="24">
        <v>77</v>
      </c>
      <c r="D27" s="25">
        <v>4784</v>
      </c>
      <c r="E27" s="26">
        <v>97</v>
      </c>
      <c r="F27" s="25">
        <v>1504</v>
      </c>
      <c r="G27" s="26">
        <v>7</v>
      </c>
      <c r="H27" s="25">
        <v>153</v>
      </c>
      <c r="I27" s="26">
        <v>2</v>
      </c>
      <c r="J27" s="25">
        <v>16</v>
      </c>
      <c r="K27" s="26">
        <f t="shared" si="0"/>
        <v>183</v>
      </c>
      <c r="L27" s="24">
        <f t="shared" si="0"/>
        <v>6457</v>
      </c>
      <c r="M27" s="14"/>
      <c r="N27" s="9"/>
      <c r="O27" s="9"/>
      <c r="P27" s="9"/>
      <c r="Q27" s="9"/>
      <c r="R27" s="9"/>
      <c r="S27" s="9"/>
      <c r="T27" s="9"/>
      <c r="U27" s="9"/>
      <c r="V27" s="9"/>
    </row>
    <row r="28" spans="1:22" ht="14.1" customHeight="1" x14ac:dyDescent="0.3">
      <c r="A28" s="9"/>
      <c r="B28" s="23">
        <v>2010</v>
      </c>
      <c r="C28" s="24">
        <v>64</v>
      </c>
      <c r="D28" s="25">
        <v>3850</v>
      </c>
      <c r="E28" s="26">
        <v>80</v>
      </c>
      <c r="F28" s="25">
        <v>1265</v>
      </c>
      <c r="G28" s="26">
        <v>7</v>
      </c>
      <c r="H28" s="25">
        <v>153</v>
      </c>
      <c r="I28" s="26">
        <v>1</v>
      </c>
      <c r="J28" s="25">
        <v>8</v>
      </c>
      <c r="K28" s="26">
        <f t="shared" si="0"/>
        <v>152</v>
      </c>
      <c r="L28" s="24">
        <f t="shared" si="0"/>
        <v>5276</v>
      </c>
      <c r="M28" s="14"/>
      <c r="N28" s="27"/>
      <c r="O28" s="27"/>
      <c r="P28" s="9"/>
      <c r="Q28" s="9"/>
      <c r="R28" s="9"/>
      <c r="S28" s="9"/>
      <c r="T28" s="9"/>
      <c r="U28" s="9"/>
      <c r="V28" s="9"/>
    </row>
    <row r="29" spans="1:22" ht="14.1" customHeight="1" x14ac:dyDescent="0.3">
      <c r="A29" s="9"/>
      <c r="B29" s="23">
        <v>2011</v>
      </c>
      <c r="C29" s="24">
        <v>69</v>
      </c>
      <c r="D29" s="25">
        <v>4287</v>
      </c>
      <c r="E29" s="26">
        <v>63</v>
      </c>
      <c r="F29" s="25">
        <v>1097</v>
      </c>
      <c r="G29" s="26">
        <v>7</v>
      </c>
      <c r="H29" s="25">
        <v>153</v>
      </c>
      <c r="I29" s="26">
        <v>2</v>
      </c>
      <c r="J29" s="25">
        <v>10</v>
      </c>
      <c r="K29" s="26">
        <f t="shared" si="0"/>
        <v>141</v>
      </c>
      <c r="L29" s="24">
        <f t="shared" si="0"/>
        <v>5547</v>
      </c>
      <c r="M29" s="14"/>
      <c r="N29" s="27"/>
      <c r="O29" s="27"/>
      <c r="P29" s="9"/>
      <c r="Q29" s="9"/>
      <c r="R29" s="9"/>
      <c r="S29" s="9"/>
      <c r="T29" s="9"/>
      <c r="U29" s="9"/>
      <c r="V29" s="9"/>
    </row>
    <row r="30" spans="1:22" ht="14.1" customHeight="1" x14ac:dyDescent="0.3">
      <c r="A30" s="9"/>
      <c r="B30" s="23">
        <v>2012</v>
      </c>
      <c r="C30" s="24">
        <v>76</v>
      </c>
      <c r="D30" s="25">
        <v>5364</v>
      </c>
      <c r="E30" s="26">
        <v>60</v>
      </c>
      <c r="F30" s="25">
        <v>1139</v>
      </c>
      <c r="G30" s="26">
        <v>7</v>
      </c>
      <c r="H30" s="25">
        <v>153</v>
      </c>
      <c r="I30" s="26">
        <v>1</v>
      </c>
      <c r="J30" s="25">
        <v>8</v>
      </c>
      <c r="K30" s="26">
        <f t="shared" si="0"/>
        <v>144</v>
      </c>
      <c r="L30" s="24">
        <f t="shared" si="0"/>
        <v>6664</v>
      </c>
      <c r="M30" s="14"/>
      <c r="N30" s="27"/>
      <c r="O30" s="27"/>
      <c r="P30" s="9"/>
      <c r="Q30" s="9"/>
      <c r="R30" s="9"/>
      <c r="S30" s="9"/>
      <c r="T30" s="9"/>
      <c r="U30" s="9"/>
      <c r="V30" s="9"/>
    </row>
    <row r="31" spans="1:22" ht="14.1" customHeight="1" x14ac:dyDescent="0.3">
      <c r="A31" s="9"/>
      <c r="B31" s="23">
        <v>2013</v>
      </c>
      <c r="C31" s="24">
        <v>74</v>
      </c>
      <c r="D31" s="25">
        <v>5249</v>
      </c>
      <c r="E31" s="26">
        <v>49</v>
      </c>
      <c r="F31" s="25">
        <v>910</v>
      </c>
      <c r="G31" s="26">
        <v>7</v>
      </c>
      <c r="H31" s="25">
        <v>153</v>
      </c>
      <c r="I31" s="26">
        <v>1</v>
      </c>
      <c r="J31" s="25">
        <v>8</v>
      </c>
      <c r="K31" s="26">
        <f t="shared" si="0"/>
        <v>131</v>
      </c>
      <c r="L31" s="24">
        <f t="shared" si="0"/>
        <v>6320</v>
      </c>
      <c r="M31" s="14"/>
      <c r="N31" s="9"/>
      <c r="O31" s="9"/>
      <c r="P31" s="9"/>
      <c r="Q31" s="9"/>
      <c r="R31" s="9"/>
      <c r="S31" s="9"/>
      <c r="T31" s="9"/>
      <c r="U31" s="9"/>
      <c r="V31" s="9"/>
    </row>
    <row r="32" spans="1:22" ht="14.1" customHeight="1" x14ac:dyDescent="0.3">
      <c r="A32" s="9"/>
      <c r="B32" s="23">
        <v>2014</v>
      </c>
      <c r="C32" s="24">
        <v>71</v>
      </c>
      <c r="D32" s="25">
        <v>5165</v>
      </c>
      <c r="E32" s="26">
        <v>49</v>
      </c>
      <c r="F32" s="25">
        <v>806</v>
      </c>
      <c r="G32" s="26">
        <v>7</v>
      </c>
      <c r="H32" s="25">
        <v>153</v>
      </c>
      <c r="I32" s="26">
        <v>1</v>
      </c>
      <c r="J32" s="25">
        <v>8</v>
      </c>
      <c r="K32" s="26">
        <f t="shared" si="0"/>
        <v>128</v>
      </c>
      <c r="L32" s="24">
        <f t="shared" si="0"/>
        <v>6132</v>
      </c>
      <c r="M32" s="14"/>
      <c r="N32" s="9"/>
      <c r="O32" s="9"/>
      <c r="P32" s="9"/>
      <c r="Q32" s="9"/>
      <c r="R32" s="9"/>
      <c r="S32" s="9"/>
      <c r="T32" s="9"/>
      <c r="U32" s="9"/>
      <c r="V32" s="9"/>
    </row>
    <row r="33" spans="1:22" ht="14.1" customHeight="1" x14ac:dyDescent="0.3">
      <c r="A33" s="9"/>
      <c r="B33" s="23">
        <v>2015</v>
      </c>
      <c r="C33" s="24">
        <v>71</v>
      </c>
      <c r="D33" s="25">
        <v>5230</v>
      </c>
      <c r="E33" s="26">
        <v>48</v>
      </c>
      <c r="F33" s="25">
        <v>818</v>
      </c>
      <c r="G33" s="26">
        <v>6</v>
      </c>
      <c r="H33" s="25">
        <v>92</v>
      </c>
      <c r="I33" s="26">
        <v>1</v>
      </c>
      <c r="J33" s="25">
        <v>8</v>
      </c>
      <c r="K33" s="26">
        <f t="shared" si="0"/>
        <v>126</v>
      </c>
      <c r="L33" s="24">
        <f t="shared" si="0"/>
        <v>6148</v>
      </c>
      <c r="M33" s="14"/>
      <c r="N33" s="9"/>
      <c r="O33" s="9"/>
      <c r="P33" s="9"/>
      <c r="Q33" s="9"/>
      <c r="R33" s="9"/>
      <c r="S33" s="9"/>
      <c r="T33" s="9"/>
      <c r="U33" s="9"/>
      <c r="V33" s="9"/>
    </row>
    <row r="34" spans="1:22" ht="14.1" customHeight="1" x14ac:dyDescent="0.3">
      <c r="A34" s="9"/>
      <c r="B34" s="23">
        <v>2016</v>
      </c>
      <c r="C34" s="24">
        <v>73</v>
      </c>
      <c r="D34" s="25">
        <v>5060</v>
      </c>
      <c r="E34" s="26">
        <v>48</v>
      </c>
      <c r="F34" s="25">
        <v>807</v>
      </c>
      <c r="G34" s="26">
        <v>5</v>
      </c>
      <c r="H34" s="25">
        <v>82</v>
      </c>
      <c r="I34" s="26">
        <v>1</v>
      </c>
      <c r="J34" s="25">
        <v>8</v>
      </c>
      <c r="K34" s="26">
        <f t="shared" si="0"/>
        <v>127</v>
      </c>
      <c r="L34" s="24">
        <f t="shared" si="0"/>
        <v>5957</v>
      </c>
      <c r="M34" s="14"/>
      <c r="N34" s="9"/>
      <c r="O34" s="9"/>
      <c r="P34" s="9"/>
      <c r="Q34" s="9"/>
      <c r="R34" s="9"/>
      <c r="S34" s="9"/>
      <c r="T34" s="9"/>
      <c r="U34" s="9"/>
      <c r="V34" s="9"/>
    </row>
    <row r="35" spans="1:22" ht="14.1" customHeight="1" x14ac:dyDescent="0.3">
      <c r="A35" s="9"/>
      <c r="B35" s="23">
        <v>2017</v>
      </c>
      <c r="C35" s="24">
        <v>116</v>
      </c>
      <c r="D35" s="25">
        <v>4717</v>
      </c>
      <c r="E35" s="26">
        <v>45</v>
      </c>
      <c r="F35" s="25">
        <v>791</v>
      </c>
      <c r="G35" s="26">
        <v>5</v>
      </c>
      <c r="H35" s="25">
        <v>82</v>
      </c>
      <c r="I35" s="26">
        <v>1</v>
      </c>
      <c r="J35" s="25">
        <v>8</v>
      </c>
      <c r="K35" s="26">
        <f t="shared" si="0"/>
        <v>167</v>
      </c>
      <c r="L35" s="24">
        <f t="shared" si="0"/>
        <v>5598</v>
      </c>
      <c r="M35" s="14"/>
      <c r="N35" s="9"/>
      <c r="O35" s="9"/>
      <c r="P35" s="9"/>
      <c r="Q35" s="9"/>
      <c r="R35" s="9"/>
      <c r="S35" s="9"/>
      <c r="T35" s="9"/>
      <c r="U35" s="9"/>
      <c r="V35" s="9"/>
    </row>
    <row r="36" spans="1:22" ht="14.1" customHeight="1" x14ac:dyDescent="0.3">
      <c r="A36" s="9"/>
      <c r="B36" s="23">
        <v>2018</v>
      </c>
      <c r="C36" s="24">
        <v>140</v>
      </c>
      <c r="D36" s="25">
        <v>4976</v>
      </c>
      <c r="E36" s="26">
        <v>27</v>
      </c>
      <c r="F36" s="25">
        <v>569</v>
      </c>
      <c r="G36" s="26">
        <v>5</v>
      </c>
      <c r="H36" s="25">
        <v>82</v>
      </c>
      <c r="I36" s="26">
        <v>1</v>
      </c>
      <c r="J36" s="25">
        <v>8</v>
      </c>
      <c r="K36" s="26">
        <f t="shared" si="0"/>
        <v>173</v>
      </c>
      <c r="L36" s="24">
        <f t="shared" si="0"/>
        <v>5635</v>
      </c>
      <c r="M36" s="14"/>
      <c r="N36" s="9"/>
      <c r="O36" s="9"/>
      <c r="P36" s="9"/>
      <c r="Q36" s="9"/>
      <c r="R36" s="9"/>
      <c r="S36" s="9"/>
      <c r="T36" s="9"/>
      <c r="U36" s="9"/>
      <c r="V36" s="9"/>
    </row>
    <row r="37" spans="1:22" ht="14.1" customHeight="1" x14ac:dyDescent="0.3">
      <c r="A37" s="9"/>
      <c r="B37" s="23">
        <v>2019</v>
      </c>
      <c r="C37" s="24">
        <f>+'Child Residential Care'!B18</f>
        <v>152</v>
      </c>
      <c r="D37" s="25">
        <f>+'Child Residential Care'!C18</f>
        <v>5495</v>
      </c>
      <c r="E37" s="26">
        <f>+'Child Residential Care'!D18</f>
        <v>24</v>
      </c>
      <c r="F37" s="25">
        <f>+'Child Residential Care'!E18</f>
        <v>569</v>
      </c>
      <c r="G37" s="26">
        <f>+'Child Residential Care'!F18</f>
        <v>5</v>
      </c>
      <c r="H37" s="25">
        <f>+'Child Residential Care'!G18</f>
        <v>82</v>
      </c>
      <c r="I37" s="26">
        <f>+'Child Residential Care'!H18</f>
        <v>1</v>
      </c>
      <c r="J37" s="25">
        <f>+'Child Residential Care'!I18</f>
        <v>8</v>
      </c>
      <c r="K37" s="26">
        <f t="shared" si="0"/>
        <v>182</v>
      </c>
      <c r="L37" s="24">
        <f t="shared" si="0"/>
        <v>6154</v>
      </c>
      <c r="M37" s="14"/>
      <c r="N37" s="9"/>
      <c r="O37" s="9"/>
      <c r="P37" s="9"/>
      <c r="Q37" s="9"/>
      <c r="R37" s="9"/>
      <c r="S37" s="9"/>
      <c r="T37" s="9"/>
      <c r="U37" s="9"/>
      <c r="V37" s="9"/>
    </row>
    <row r="38" spans="1:22" ht="14.1" customHeight="1" x14ac:dyDescent="0.3">
      <c r="A38" s="9"/>
      <c r="B38" s="28">
        <v>2020</v>
      </c>
      <c r="C38" s="29">
        <f>+'Child Residential Care'!B19</f>
        <v>157</v>
      </c>
      <c r="D38" s="30">
        <f>+'Child Residential Care'!C19</f>
        <v>5677</v>
      </c>
      <c r="E38" s="31">
        <f>+'Child Residential Care'!D19</f>
        <v>21</v>
      </c>
      <c r="F38" s="30">
        <f>+'Child Residential Care'!E19</f>
        <v>538</v>
      </c>
      <c r="G38" s="31">
        <f>+'Child Residential Care'!F19</f>
        <v>3</v>
      </c>
      <c r="H38" s="30">
        <f>+'Child Residential Care'!G19</f>
        <v>42</v>
      </c>
      <c r="I38" s="31">
        <f>+'Child Residential Care'!H19</f>
        <v>1</v>
      </c>
      <c r="J38" s="30">
        <f>+'Child Residential Care'!I19</f>
        <v>8</v>
      </c>
      <c r="K38" s="31">
        <f t="shared" ref="K38" si="1">C38+E38+G38+I38</f>
        <v>182</v>
      </c>
      <c r="L38" s="29">
        <f t="shared" ref="L38" si="2">D38+F38+H38+J38</f>
        <v>6265</v>
      </c>
      <c r="M38" s="14"/>
      <c r="N38" s="9"/>
      <c r="O38" s="9"/>
      <c r="P38" s="9"/>
      <c r="Q38" s="9"/>
      <c r="R38" s="9"/>
      <c r="S38" s="9"/>
      <c r="T38" s="9"/>
      <c r="U38" s="9"/>
      <c r="V38" s="9"/>
    </row>
    <row r="39" spans="1:22" ht="15" customHeight="1" x14ac:dyDescent="0.3">
      <c r="A39" s="9"/>
      <c r="B39" s="32" t="s">
        <v>12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9"/>
      <c r="O39" s="9"/>
      <c r="P39" s="9"/>
      <c r="Q39" s="9"/>
      <c r="R39" s="9"/>
      <c r="S39" s="9"/>
      <c r="T39" s="9"/>
      <c r="U39" s="9"/>
      <c r="V39" s="9"/>
    </row>
    <row r="40" spans="1:22" ht="0.75" customHeight="1" x14ac:dyDescent="0.3">
      <c r="A40" s="9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9"/>
      <c r="O40" s="9"/>
      <c r="P40" s="9"/>
      <c r="Q40" s="9"/>
      <c r="R40" s="9"/>
      <c r="S40" s="9"/>
      <c r="T40" s="9"/>
      <c r="U40" s="9"/>
      <c r="V40" s="9"/>
    </row>
    <row r="41" spans="1:22" ht="21.75" hidden="1" customHeight="1" x14ac:dyDescent="0.3">
      <c r="A41" s="9"/>
      <c r="B41" s="3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idden="1" x14ac:dyDescent="0.3">
      <c r="A42" s="9"/>
      <c r="B42" s="3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3">
      <c r="A43" s="9"/>
      <c r="B43" s="3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3">
      <c r="A44" s="9"/>
      <c r="B44" s="3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idden="1" x14ac:dyDescent="0.3">
      <c r="A45" s="9"/>
      <c r="B45" s="33"/>
      <c r="C45" s="34">
        <f>AVERAGE(C48:C57)</f>
        <v>-1.1110425654008612E-4</v>
      </c>
      <c r="D45" s="34">
        <f t="shared" ref="D45:L45" si="3">AVERAGE(D48:D57)</f>
        <v>1.4231487493767436E-2</v>
      </c>
      <c r="E45" s="34">
        <f t="shared" si="3"/>
        <v>-5.1655334111151488E-2</v>
      </c>
      <c r="F45" s="34">
        <f t="shared" si="3"/>
        <v>-4.3277032325424722E-2</v>
      </c>
      <c r="G45" s="34">
        <f t="shared" si="3"/>
        <v>-1.4285714285714285E-2</v>
      </c>
      <c r="H45" s="34">
        <f t="shared" si="3"/>
        <v>-4.2228207965270596E-2</v>
      </c>
      <c r="I45" s="34">
        <f t="shared" si="3"/>
        <v>-5.8333333333333327E-2</v>
      </c>
      <c r="J45" s="34">
        <f t="shared" si="3"/>
        <v>-0.10333333333333332</v>
      </c>
      <c r="K45" s="34">
        <f t="shared" si="3"/>
        <v>-2.76654221502739E-2</v>
      </c>
      <c r="L45" s="34">
        <f t="shared" si="3"/>
        <v>1.1043990125140779E-3</v>
      </c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idden="1" x14ac:dyDescent="0.3">
      <c r="A46" s="9">
        <v>2004</v>
      </c>
      <c r="B46" s="9">
        <v>2005</v>
      </c>
      <c r="C46" s="34">
        <f t="shared" ref="C46:L57" si="4">+(C23-C22)/C22</f>
        <v>9.2307692307692313E-2</v>
      </c>
      <c r="D46" s="34">
        <f t="shared" si="4"/>
        <v>6.5639810426540282E-2</v>
      </c>
      <c r="E46" s="34">
        <f t="shared" si="4"/>
        <v>0.2537313432835821</v>
      </c>
      <c r="F46" s="34">
        <f t="shared" si="4"/>
        <v>0.14734088927637315</v>
      </c>
      <c r="G46" s="34">
        <f t="shared" si="4"/>
        <v>0</v>
      </c>
      <c r="H46" s="34">
        <f t="shared" si="4"/>
        <v>0</v>
      </c>
      <c r="I46" s="34">
        <f t="shared" si="4"/>
        <v>0.33333333333333331</v>
      </c>
      <c r="J46" s="34">
        <f t="shared" si="4"/>
        <v>0.33333333333333331</v>
      </c>
      <c r="K46" s="34">
        <f t="shared" si="4"/>
        <v>0.1702127659574468</v>
      </c>
      <c r="L46" s="34">
        <f t="shared" si="4"/>
        <v>8.2067968185104839E-2</v>
      </c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idden="1" x14ac:dyDescent="0.3">
      <c r="A47" s="9">
        <v>2005</v>
      </c>
      <c r="B47" s="9">
        <v>2006</v>
      </c>
      <c r="C47" s="34">
        <f t="shared" si="4"/>
        <v>5.6338028169014086E-2</v>
      </c>
      <c r="D47" s="34">
        <f t="shared" si="4"/>
        <v>3.8025350233488991E-2</v>
      </c>
      <c r="E47" s="34">
        <f t="shared" si="4"/>
        <v>4.7619047619047616E-2</v>
      </c>
      <c r="F47" s="34">
        <f t="shared" si="4"/>
        <v>6.8389057750759879E-3</v>
      </c>
      <c r="G47" s="34">
        <f t="shared" si="4"/>
        <v>0</v>
      </c>
      <c r="H47" s="34">
        <f t="shared" si="4"/>
        <v>0</v>
      </c>
      <c r="I47" s="34">
        <f t="shared" si="4"/>
        <v>0</v>
      </c>
      <c r="J47" s="34">
        <f t="shared" si="4"/>
        <v>0</v>
      </c>
      <c r="K47" s="34">
        <f t="shared" si="4"/>
        <v>4.8484848484848485E-2</v>
      </c>
      <c r="L47" s="34">
        <f t="shared" si="4"/>
        <v>3.0070163715335784E-2</v>
      </c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idden="1" x14ac:dyDescent="0.3">
      <c r="A48" s="9">
        <v>2006</v>
      </c>
      <c r="B48" s="9">
        <v>2007</v>
      </c>
      <c r="C48" s="34">
        <f t="shared" si="4"/>
        <v>2.6666666666666668E-2</v>
      </c>
      <c r="D48" s="34">
        <f t="shared" si="4"/>
        <v>6.8980291345329903E-2</v>
      </c>
      <c r="E48" s="34">
        <f t="shared" si="4"/>
        <v>0.11363636363636363</v>
      </c>
      <c r="F48" s="34">
        <f t="shared" si="4"/>
        <v>0.04</v>
      </c>
      <c r="G48" s="34">
        <f t="shared" si="4"/>
        <v>0</v>
      </c>
      <c r="H48" s="34">
        <f t="shared" si="4"/>
        <v>0</v>
      </c>
      <c r="I48" s="34">
        <f t="shared" si="4"/>
        <v>-0.25</v>
      </c>
      <c r="J48" s="34">
        <f t="shared" si="4"/>
        <v>-0.25</v>
      </c>
      <c r="K48" s="34">
        <f t="shared" si="4"/>
        <v>6.358381502890173E-2</v>
      </c>
      <c r="L48" s="34">
        <f t="shared" si="4"/>
        <v>5.9519948102497569E-2</v>
      </c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idden="1" x14ac:dyDescent="0.3">
      <c r="A49" s="9">
        <v>2007</v>
      </c>
      <c r="B49" s="9">
        <f t="shared" ref="B49:B57" si="5">+A49+1</f>
        <v>2008</v>
      </c>
      <c r="C49" s="34">
        <f t="shared" si="4"/>
        <v>1.2987012987012988E-2</v>
      </c>
      <c r="D49" s="34">
        <f t="shared" si="4"/>
        <v>3.406813627254509E-2</v>
      </c>
      <c r="E49" s="34">
        <f t="shared" si="4"/>
        <v>0.14285714285714285</v>
      </c>
      <c r="F49" s="34">
        <f t="shared" si="4"/>
        <v>0.1204644412191582</v>
      </c>
      <c r="G49" s="34">
        <f t="shared" si="4"/>
        <v>0.16666666666666666</v>
      </c>
      <c r="H49" s="34">
        <f t="shared" si="4"/>
        <v>8.5106382978723402E-2</v>
      </c>
      <c r="I49" s="34">
        <f t="shared" si="4"/>
        <v>-0.33333333333333331</v>
      </c>
      <c r="J49" s="34">
        <f t="shared" si="4"/>
        <v>-0.33333333333333331</v>
      </c>
      <c r="K49" s="34">
        <f t="shared" si="4"/>
        <v>8.1521739130434784E-2</v>
      </c>
      <c r="L49" s="34">
        <f t="shared" si="4"/>
        <v>5.2043471605694169E-2</v>
      </c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idden="1" x14ac:dyDescent="0.3">
      <c r="A50" s="9">
        <f t="shared" ref="A50:A57" si="6">+B49</f>
        <v>2008</v>
      </c>
      <c r="B50" s="9">
        <f t="shared" si="5"/>
        <v>2009</v>
      </c>
      <c r="C50" s="34">
        <f t="shared" si="4"/>
        <v>-1.282051282051282E-2</v>
      </c>
      <c r="D50" s="34">
        <f t="shared" si="4"/>
        <v>-7.2868217054263565E-2</v>
      </c>
      <c r="E50" s="34">
        <f t="shared" si="4"/>
        <v>-0.13392857142857142</v>
      </c>
      <c r="F50" s="34">
        <f t="shared" si="4"/>
        <v>-2.5906735751295335E-2</v>
      </c>
      <c r="G50" s="34">
        <f t="shared" si="4"/>
        <v>0</v>
      </c>
      <c r="H50" s="34">
        <f t="shared" si="4"/>
        <v>0</v>
      </c>
      <c r="I50" s="34">
        <f t="shared" si="4"/>
        <v>0</v>
      </c>
      <c r="J50" s="34">
        <f t="shared" si="4"/>
        <v>0</v>
      </c>
      <c r="K50" s="34">
        <f t="shared" si="4"/>
        <v>-8.0402010050251257E-2</v>
      </c>
      <c r="L50" s="34">
        <f t="shared" si="4"/>
        <v>-6.0526698675978464E-2</v>
      </c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idden="1" x14ac:dyDescent="0.3">
      <c r="A51" s="9">
        <f t="shared" si="6"/>
        <v>2009</v>
      </c>
      <c r="B51" s="9">
        <f t="shared" si="5"/>
        <v>2010</v>
      </c>
      <c r="C51" s="34">
        <f t="shared" si="4"/>
        <v>-0.16883116883116883</v>
      </c>
      <c r="D51" s="34">
        <f t="shared" si="4"/>
        <v>-0.19523411371237459</v>
      </c>
      <c r="E51" s="34">
        <f t="shared" si="4"/>
        <v>-0.17525773195876287</v>
      </c>
      <c r="F51" s="34">
        <f t="shared" si="4"/>
        <v>-0.1589095744680851</v>
      </c>
      <c r="G51" s="34">
        <f t="shared" si="4"/>
        <v>0</v>
      </c>
      <c r="H51" s="34">
        <f t="shared" si="4"/>
        <v>0</v>
      </c>
      <c r="I51" s="34">
        <f t="shared" si="4"/>
        <v>-0.5</v>
      </c>
      <c r="J51" s="34">
        <f t="shared" si="4"/>
        <v>-0.5</v>
      </c>
      <c r="K51" s="34">
        <f t="shared" si="4"/>
        <v>-0.16939890710382513</v>
      </c>
      <c r="L51" s="34">
        <f t="shared" si="4"/>
        <v>-0.18290227659903979</v>
      </c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idden="1" x14ac:dyDescent="0.3">
      <c r="A52" s="9">
        <f t="shared" si="6"/>
        <v>2010</v>
      </c>
      <c r="B52" s="9">
        <f t="shared" si="5"/>
        <v>2011</v>
      </c>
      <c r="C52" s="34">
        <f t="shared" si="4"/>
        <v>7.8125E-2</v>
      </c>
      <c r="D52" s="34">
        <f t="shared" si="4"/>
        <v>0.1135064935064935</v>
      </c>
      <c r="E52" s="34">
        <f t="shared" si="4"/>
        <v>-0.21249999999999999</v>
      </c>
      <c r="F52" s="34">
        <f t="shared" si="4"/>
        <v>-0.13280632411067195</v>
      </c>
      <c r="G52" s="34">
        <f t="shared" si="4"/>
        <v>0</v>
      </c>
      <c r="H52" s="34">
        <f t="shared" si="4"/>
        <v>0</v>
      </c>
      <c r="I52" s="34">
        <f t="shared" si="4"/>
        <v>1</v>
      </c>
      <c r="J52" s="34">
        <f t="shared" si="4"/>
        <v>0.25</v>
      </c>
      <c r="K52" s="34">
        <f t="shared" si="4"/>
        <v>-7.2368421052631582E-2</v>
      </c>
      <c r="L52" s="34">
        <f t="shared" si="4"/>
        <v>5.1364670204700529E-2</v>
      </c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idden="1" x14ac:dyDescent="0.3">
      <c r="A53" s="9">
        <f t="shared" si="6"/>
        <v>2011</v>
      </c>
      <c r="B53" s="9">
        <f t="shared" si="5"/>
        <v>2012</v>
      </c>
      <c r="C53" s="34">
        <f t="shared" si="4"/>
        <v>0.10144927536231885</v>
      </c>
      <c r="D53" s="34">
        <f t="shared" si="4"/>
        <v>0.25122463261021694</v>
      </c>
      <c r="E53" s="34">
        <f t="shared" si="4"/>
        <v>-4.7619047619047616E-2</v>
      </c>
      <c r="F53" s="34">
        <f t="shared" si="4"/>
        <v>3.8286235186873289E-2</v>
      </c>
      <c r="G53" s="34">
        <f t="shared" si="4"/>
        <v>0</v>
      </c>
      <c r="H53" s="34">
        <f t="shared" si="4"/>
        <v>0</v>
      </c>
      <c r="I53" s="34">
        <f t="shared" si="4"/>
        <v>-0.5</v>
      </c>
      <c r="J53" s="34">
        <f t="shared" si="4"/>
        <v>-0.2</v>
      </c>
      <c r="K53" s="34">
        <f t="shared" si="4"/>
        <v>2.1276595744680851E-2</v>
      </c>
      <c r="L53" s="34">
        <f t="shared" si="4"/>
        <v>0.20137010996935281</v>
      </c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idden="1" x14ac:dyDescent="0.3">
      <c r="A54" s="9">
        <f t="shared" si="6"/>
        <v>2012</v>
      </c>
      <c r="B54" s="9">
        <f t="shared" si="5"/>
        <v>2013</v>
      </c>
      <c r="C54" s="34">
        <f t="shared" si="4"/>
        <v>-2.6315789473684209E-2</v>
      </c>
      <c r="D54" s="34">
        <f t="shared" si="4"/>
        <v>-2.1439224459358686E-2</v>
      </c>
      <c r="E54" s="34">
        <f t="shared" si="4"/>
        <v>-0.18333333333333332</v>
      </c>
      <c r="F54" s="34">
        <f t="shared" si="4"/>
        <v>-0.20105355575065847</v>
      </c>
      <c r="G54" s="34">
        <f t="shared" si="4"/>
        <v>0</v>
      </c>
      <c r="H54" s="34">
        <f t="shared" si="4"/>
        <v>0</v>
      </c>
      <c r="I54" s="34">
        <f t="shared" si="4"/>
        <v>0</v>
      </c>
      <c r="J54" s="34">
        <f t="shared" si="4"/>
        <v>0</v>
      </c>
      <c r="K54" s="34">
        <f t="shared" si="4"/>
        <v>-9.0277777777777776E-2</v>
      </c>
      <c r="L54" s="34">
        <f t="shared" si="4"/>
        <v>-5.1620648259303722E-2</v>
      </c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idden="1" x14ac:dyDescent="0.3">
      <c r="A55" s="9">
        <f t="shared" si="6"/>
        <v>2013</v>
      </c>
      <c r="B55" s="9">
        <f t="shared" si="5"/>
        <v>2014</v>
      </c>
      <c r="C55" s="34">
        <f t="shared" si="4"/>
        <v>-4.0540540540540543E-2</v>
      </c>
      <c r="D55" s="34">
        <f t="shared" si="4"/>
        <v>-1.6003048199657078E-2</v>
      </c>
      <c r="E55" s="34">
        <f t="shared" si="4"/>
        <v>0</v>
      </c>
      <c r="F55" s="34">
        <f t="shared" si="4"/>
        <v>-0.11428571428571428</v>
      </c>
      <c r="G55" s="34">
        <f t="shared" si="4"/>
        <v>0</v>
      </c>
      <c r="H55" s="34">
        <f t="shared" si="4"/>
        <v>0</v>
      </c>
      <c r="I55" s="34">
        <f t="shared" si="4"/>
        <v>0</v>
      </c>
      <c r="J55" s="34">
        <f t="shared" si="4"/>
        <v>0</v>
      </c>
      <c r="K55" s="34">
        <f t="shared" si="4"/>
        <v>-2.2900763358778626E-2</v>
      </c>
      <c r="L55" s="34">
        <f t="shared" si="4"/>
        <v>-2.9746835443037974E-2</v>
      </c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idden="1" x14ac:dyDescent="0.3">
      <c r="A56" s="9">
        <f t="shared" si="6"/>
        <v>2014</v>
      </c>
      <c r="B56" s="9">
        <f t="shared" si="5"/>
        <v>2015</v>
      </c>
      <c r="C56" s="34">
        <f t="shared" si="4"/>
        <v>0</v>
      </c>
      <c r="D56" s="34">
        <f t="shared" si="4"/>
        <v>1.2584704743465635E-2</v>
      </c>
      <c r="E56" s="34">
        <f t="shared" si="4"/>
        <v>-2.0408163265306121E-2</v>
      </c>
      <c r="F56" s="34">
        <f t="shared" si="4"/>
        <v>1.488833746898263E-2</v>
      </c>
      <c r="G56" s="34">
        <f t="shared" si="4"/>
        <v>-0.14285714285714285</v>
      </c>
      <c r="H56" s="34">
        <f t="shared" si="4"/>
        <v>-0.39869281045751637</v>
      </c>
      <c r="I56" s="34">
        <f t="shared" si="4"/>
        <v>0</v>
      </c>
      <c r="J56" s="34">
        <f t="shared" si="4"/>
        <v>0</v>
      </c>
      <c r="K56" s="34">
        <f t="shared" si="4"/>
        <v>-1.5625E-2</v>
      </c>
      <c r="L56" s="34">
        <f t="shared" si="4"/>
        <v>2.6092628832354858E-3</v>
      </c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idden="1" x14ac:dyDescent="0.3">
      <c r="A57" s="9">
        <f t="shared" si="6"/>
        <v>2015</v>
      </c>
      <c r="B57" s="9">
        <f t="shared" si="5"/>
        <v>2016</v>
      </c>
      <c r="C57" s="34">
        <f t="shared" si="4"/>
        <v>2.8169014084507043E-2</v>
      </c>
      <c r="D57" s="34">
        <f t="shared" si="4"/>
        <v>-3.2504780114722756E-2</v>
      </c>
      <c r="E57" s="34">
        <f t="shared" si="4"/>
        <v>0</v>
      </c>
      <c r="F57" s="34">
        <f t="shared" si="4"/>
        <v>-1.3447432762836185E-2</v>
      </c>
      <c r="G57" s="34">
        <f t="shared" si="4"/>
        <v>-0.16666666666666666</v>
      </c>
      <c r="H57" s="34">
        <f t="shared" si="4"/>
        <v>-0.10869565217391304</v>
      </c>
      <c r="I57" s="34">
        <f t="shared" si="4"/>
        <v>0</v>
      </c>
      <c r="J57" s="34">
        <f t="shared" si="4"/>
        <v>0</v>
      </c>
      <c r="K57" s="34">
        <f t="shared" si="4"/>
        <v>7.9365079365079361E-3</v>
      </c>
      <c r="L57" s="34">
        <f t="shared" si="4"/>
        <v>-3.1067013662979832E-2</v>
      </c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3">
      <c r="A58" s="9"/>
      <c r="B58" s="3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3">
      <c r="A59" s="9"/>
      <c r="B59" s="3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3">
      <c r="A60" s="9"/>
      <c r="B60" s="3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3">
      <c r="A61" s="9"/>
      <c r="B61" s="3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3">
      <c r="A62" s="9"/>
      <c r="B62" s="3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3">
      <c r="A63" s="9"/>
      <c r="B63" s="3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3">
      <c r="A64" s="9"/>
      <c r="B64" s="3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3">
      <c r="A65" s="9"/>
      <c r="B65" s="3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3">
      <c r="A66" s="9"/>
      <c r="B66" s="3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3">
      <c r="A67" s="9"/>
      <c r="B67" s="3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3">
      <c r="A68" s="9"/>
      <c r="B68" s="3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3">
      <c r="A69" s="9"/>
      <c r="B69" s="3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3">
      <c r="A70" s="9"/>
      <c r="B70" s="3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3">
      <c r="A71" s="9"/>
      <c r="B71" s="3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3">
      <c r="A72" s="9"/>
      <c r="B72" s="3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3">
      <c r="A73" s="9"/>
      <c r="B73" s="3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3">
      <c r="A74" s="9"/>
      <c r="B74" s="3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3">
      <c r="A75" s="9"/>
      <c r="B75" s="3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3">
      <c r="A76" s="9"/>
      <c r="B76" s="3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3">
      <c r="A77" s="9"/>
      <c r="B77" s="3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3">
      <c r="A78" s="9"/>
      <c r="B78" s="3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x14ac:dyDescent="0.3">
      <c r="A79" s="9"/>
      <c r="B79" s="3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3">
      <c r="A80" s="9"/>
      <c r="B80" s="3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3">
      <c r="A81" s="9"/>
      <c r="B81" s="3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3">
      <c r="A82" s="9"/>
      <c r="B82" s="3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3">
      <c r="A83" s="9"/>
      <c r="B83" s="3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3">
      <c r="A84" s="9"/>
      <c r="B84" s="3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3">
      <c r="A85" s="9"/>
      <c r="B85" s="3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3">
      <c r="A86" s="9"/>
      <c r="B86" s="3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3">
      <c r="A87" s="9"/>
      <c r="B87" s="3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3">
      <c r="A88" s="9"/>
      <c r="B88" s="3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3">
      <c r="A89" s="9"/>
      <c r="B89" s="3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3">
      <c r="A90" s="9"/>
      <c r="B90" s="3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3">
      <c r="A91" s="9"/>
      <c r="B91" s="3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3">
      <c r="A92" s="9"/>
      <c r="B92" s="3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3">
      <c r="A93" s="9"/>
      <c r="B93" s="3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3">
      <c r="A94" s="9"/>
      <c r="B94" s="3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3">
      <c r="A95" s="9"/>
      <c r="B95" s="3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3">
      <c r="A96" s="9"/>
      <c r="B96" s="3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3">
      <c r="A97" s="9"/>
      <c r="B97" s="3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3">
      <c r="A98" s="9"/>
      <c r="B98" s="3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3">
      <c r="A99" s="9"/>
      <c r="B99" s="3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3">
      <c r="A100" s="9"/>
      <c r="B100" s="3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3">
      <c r="A101" s="9"/>
      <c r="B101" s="3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x14ac:dyDescent="0.3">
      <c r="A102" s="9"/>
      <c r="B102" s="3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x14ac:dyDescent="0.3">
      <c r="A103" s="9"/>
      <c r="B103" s="3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x14ac:dyDescent="0.3">
      <c r="A104" s="9"/>
      <c r="B104" s="3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x14ac:dyDescent="0.3">
      <c r="A105" s="9"/>
      <c r="B105" s="3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x14ac:dyDescent="0.3">
      <c r="A106" s="9"/>
      <c r="B106" s="3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x14ac:dyDescent="0.3">
      <c r="A107" s="9"/>
      <c r="B107" s="3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x14ac:dyDescent="0.3">
      <c r="A108" s="9"/>
      <c r="B108" s="3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x14ac:dyDescent="0.3">
      <c r="A109" s="9"/>
      <c r="B109" s="3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x14ac:dyDescent="0.3">
      <c r="A110" s="9"/>
      <c r="B110" s="3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x14ac:dyDescent="0.3">
      <c r="A111" s="9"/>
      <c r="B111" s="3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x14ac:dyDescent="0.3">
      <c r="A112" s="9"/>
      <c r="B112" s="3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x14ac:dyDescent="0.3">
      <c r="A113" s="9"/>
      <c r="B113" s="3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x14ac:dyDescent="0.3">
      <c r="A114" s="9"/>
      <c r="B114" s="3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x14ac:dyDescent="0.3">
      <c r="A115" s="9"/>
      <c r="B115" s="3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x14ac:dyDescent="0.3">
      <c r="A116" s="9"/>
      <c r="B116" s="3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x14ac:dyDescent="0.3">
      <c r="A117" s="9"/>
      <c r="B117" s="3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x14ac:dyDescent="0.3">
      <c r="A118" s="9"/>
      <c r="B118" s="3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x14ac:dyDescent="0.3">
      <c r="A119" s="9"/>
      <c r="B119" s="3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x14ac:dyDescent="0.3">
      <c r="A120" s="9"/>
      <c r="B120" s="3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x14ac:dyDescent="0.3">
      <c r="A121" s="9"/>
      <c r="B121" s="3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x14ac:dyDescent="0.3">
      <c r="A122" s="9"/>
      <c r="B122" s="3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3">
      <c r="A123" s="9"/>
      <c r="B123" s="3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3">
      <c r="A124" s="9"/>
      <c r="B124" s="3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3">
      <c r="A125" s="9"/>
      <c r="B125" s="3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x14ac:dyDescent="0.3">
      <c r="A126" s="9"/>
      <c r="B126" s="3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x14ac:dyDescent="0.3">
      <c r="A127" s="9"/>
      <c r="B127" s="3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x14ac:dyDescent="0.3">
      <c r="A128" s="9"/>
      <c r="B128" s="3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x14ac:dyDescent="0.3">
      <c r="A129" s="9"/>
      <c r="B129" s="3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x14ac:dyDescent="0.3">
      <c r="A130" s="9"/>
      <c r="B130" s="3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x14ac:dyDescent="0.3">
      <c r="A131" s="9"/>
      <c r="B131" s="3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x14ac:dyDescent="0.3">
      <c r="A132" s="9"/>
      <c r="B132" s="3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x14ac:dyDescent="0.3">
      <c r="A133" s="9"/>
      <c r="B133" s="3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3">
      <c r="A134" s="9"/>
      <c r="B134" s="3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x14ac:dyDescent="0.3">
      <c r="A135" s="9"/>
      <c r="B135" s="3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x14ac:dyDescent="0.3">
      <c r="A136" s="9"/>
      <c r="B136" s="3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x14ac:dyDescent="0.3">
      <c r="A137" s="9"/>
      <c r="B137" s="3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x14ac:dyDescent="0.3">
      <c r="A138" s="9"/>
      <c r="B138" s="3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x14ac:dyDescent="0.3">
      <c r="A139" s="9"/>
      <c r="B139" s="3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x14ac:dyDescent="0.3">
      <c r="A140" s="9"/>
      <c r="B140" s="3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x14ac:dyDescent="0.3">
      <c r="A141" s="9"/>
      <c r="B141" s="3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x14ac:dyDescent="0.3">
      <c r="A142" s="9"/>
      <c r="B142" s="3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x14ac:dyDescent="0.3">
      <c r="A143" s="9"/>
      <c r="B143" s="3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</sheetData>
  <mergeCells count="7">
    <mergeCell ref="B1:L1"/>
    <mergeCell ref="B20:B21"/>
    <mergeCell ref="C20:D20"/>
    <mergeCell ref="E20:F20"/>
    <mergeCell ref="G20:H20"/>
    <mergeCell ref="I20:J20"/>
    <mergeCell ref="K20:L20"/>
  </mergeCells>
  <pageMargins left="0.3" right="0.3" top="0.3" bottom="0.3" header="0" footer="0"/>
  <pageSetup orientation="portrait" r:id="rId1"/>
  <headerFooter alignWithMargins="0">
    <oddHeader>&amp;C&amp;"Palatino Linotype,Bold"&amp;14Child Residential Care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4" sqref="A4"/>
    </sheetView>
  </sheetViews>
  <sheetFormatPr defaultRowHeight="13.2" x14ac:dyDescent="0.25"/>
  <cols>
    <col min="2" max="2" width="18.44140625" customWidth="1"/>
    <col min="3" max="3" width="17.6640625" customWidth="1"/>
    <col min="4" max="4" width="14.88671875" customWidth="1"/>
    <col min="5" max="6" width="16.33203125" customWidth="1"/>
  </cols>
  <sheetData>
    <row r="1" spans="1:5" ht="15.6" x14ac:dyDescent="0.3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2837EE577144CA9016A24E0E9484A" ma:contentTypeVersion="0" ma:contentTypeDescription="Create a new document." ma:contentTypeScope="" ma:versionID="6093c85be5006cd9ca9622113410b7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BE972E-FDAC-4055-BEDE-C00EDCDD1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D00026-906F-40F9-BBB7-40176EDC0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93B227-1C8A-4F83-825A-3A2251569319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POWER BI</vt:lpstr>
      <vt:lpstr>Child Residential Care</vt:lpstr>
      <vt:lpstr>Excel Online</vt:lpstr>
      <vt:lpstr>DOCUMENTATION</vt:lpstr>
      <vt:lpstr>'Child Residential Care'!Print_Area</vt:lpstr>
      <vt:lpstr>'Excel Online'!Print_Area</vt:lpstr>
      <vt:lpstr>'POWER BI'!Print_Area</vt:lpstr>
    </vt:vector>
  </TitlesOfParts>
  <Company>VADSS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VADSS</dc:creator>
  <cp:lastModifiedBy>VITA Program</cp:lastModifiedBy>
  <cp:lastPrinted>2014-11-21T18:23:13Z</cp:lastPrinted>
  <dcterms:created xsi:type="dcterms:W3CDTF">2005-11-17T19:19:39Z</dcterms:created>
  <dcterms:modified xsi:type="dcterms:W3CDTF">2021-02-26T15:43:14Z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0x0101006642837EE577144CA9016A24E0E9484A</vt:lpwstr>
  </property>
</Properties>
</file>