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Strategy_Management\Data Warehouse\Project Documents\ORP-AnnualStatisticalReport\vdss_ann_report\State Programs\"/>
    </mc:Choice>
  </mc:AlternateContent>
  <bookViews>
    <workbookView xWindow="0" yWindow="0" windowWidth="19200" windowHeight="10935" firstSheet="2" activeTab="2"/>
  </bookViews>
  <sheets>
    <sheet name="POWER BI" sheetId="4" state="hidden" r:id="rId1"/>
    <sheet name="Needing Paternities" sheetId="3" state="hidden" r:id="rId2"/>
    <sheet name="Excel Online" sheetId="5" r:id="rId3"/>
    <sheet name="DOCUMENTATION" sheetId="2" state="hidden" r:id="rId4"/>
  </sheets>
  <definedNames>
    <definedName name="_xlnm.Print_Area" localSheetId="2">'Excel Online'!$B$2:$I$52</definedName>
    <definedName name="_xlnm.Print_Area" localSheetId="1">'Needing Paternities'!$A$1:$F$34</definedName>
    <definedName name="_xlnm.Print_Area" localSheetId="0">'POWER BI'!$A$1:$D$20</definedName>
  </definedNames>
  <calcPr calcId="162913" calcOnSave="0"/>
</workbook>
</file>

<file path=xl/calcChain.xml><?xml version="1.0" encoding="utf-8"?>
<calcChain xmlns="http://schemas.openxmlformats.org/spreadsheetml/2006/main">
  <c r="C24" i="4" l="1"/>
  <c r="B24" i="4"/>
  <c r="E43" i="5" s="1"/>
  <c r="D25" i="3"/>
  <c r="D24" i="4" l="1"/>
  <c r="F43" i="5"/>
  <c r="G43" i="5" s="1"/>
  <c r="F69" i="5" l="1"/>
  <c r="E69" i="5"/>
  <c r="F68" i="5"/>
  <c r="E68" i="5"/>
  <c r="F67" i="5"/>
  <c r="E67" i="5"/>
  <c r="F66" i="5"/>
  <c r="E66" i="5"/>
  <c r="F65" i="5"/>
  <c r="E65" i="5"/>
  <c r="F64" i="5"/>
  <c r="E64" i="5"/>
  <c r="F63" i="5"/>
  <c r="E63" i="5"/>
  <c r="G62" i="5"/>
  <c r="F62" i="5"/>
  <c r="E62" i="5"/>
  <c r="F61" i="5"/>
  <c r="E61" i="5"/>
  <c r="F60" i="5"/>
  <c r="E60" i="5"/>
  <c r="F59" i="5"/>
  <c r="E59" i="5"/>
  <c r="F58" i="5"/>
  <c r="E58" i="5"/>
  <c r="F57" i="5"/>
  <c r="E57" i="5"/>
  <c r="F56" i="5"/>
  <c r="E56" i="5"/>
  <c r="F55" i="5"/>
  <c r="E55" i="5"/>
  <c r="F54" i="5"/>
  <c r="E54" i="5"/>
  <c r="F53" i="5"/>
  <c r="E53" i="5"/>
  <c r="C53" i="5"/>
  <c r="B54" i="5" s="1"/>
  <c r="C54" i="5" s="1"/>
  <c r="B55" i="5" s="1"/>
  <c r="C55" i="5" s="1"/>
  <c r="B56" i="5" s="1"/>
  <c r="C56" i="5" s="1"/>
  <c r="B57" i="5" s="1"/>
  <c r="C57" i="5" s="1"/>
  <c r="B58" i="5" s="1"/>
  <c r="C58" i="5" s="1"/>
  <c r="B59" i="5" s="1"/>
  <c r="C59" i="5" s="1"/>
  <c r="B60" i="5" s="1"/>
  <c r="C60" i="5" s="1"/>
  <c r="B61" i="5" s="1"/>
  <c r="C61" i="5" s="1"/>
  <c r="B62" i="5" s="1"/>
  <c r="C62" i="5" s="1"/>
  <c r="B63" i="5" s="1"/>
  <c r="C63" i="5" s="1"/>
  <c r="B64" i="5" s="1"/>
  <c r="C64" i="5" s="1"/>
  <c r="B65" i="5" s="1"/>
  <c r="C65" i="5" s="1"/>
  <c r="B66" i="5" s="1"/>
  <c r="C66" i="5" s="1"/>
  <c r="B67" i="5" s="1"/>
  <c r="C67" i="5" s="1"/>
  <c r="B68" i="5" s="1"/>
  <c r="C68" i="5" s="1"/>
  <c r="B69" i="5" s="1"/>
  <c r="C69" i="5" s="1"/>
  <c r="G41" i="5"/>
  <c r="G40" i="5"/>
  <c r="G39" i="5"/>
  <c r="G38" i="5"/>
  <c r="G37" i="5"/>
  <c r="G36" i="5"/>
  <c r="G67" i="5" s="1"/>
  <c r="G35" i="5"/>
  <c r="G34" i="5"/>
  <c r="G33" i="5"/>
  <c r="G32" i="5"/>
  <c r="G63" i="5" s="1"/>
  <c r="G30" i="5"/>
  <c r="G29" i="5"/>
  <c r="G28" i="5"/>
  <c r="G27" i="5"/>
  <c r="G58" i="5" s="1"/>
  <c r="G26" i="5"/>
  <c r="G25" i="5"/>
  <c r="G24" i="5"/>
  <c r="G23" i="5"/>
  <c r="G54" i="5" s="1"/>
  <c r="G22" i="5"/>
  <c r="G21" i="5"/>
  <c r="G59" i="5" l="1"/>
  <c r="G68" i="5"/>
  <c r="G56" i="5"/>
  <c r="G60" i="5"/>
  <c r="G65" i="5"/>
  <c r="G69" i="5"/>
  <c r="G55" i="5"/>
  <c r="G64" i="5"/>
  <c r="G53" i="5"/>
  <c r="G57" i="5"/>
  <c r="G61" i="5"/>
  <c r="E52" i="5"/>
  <c r="F52" i="5"/>
  <c r="G66" i="5"/>
  <c r="C23" i="4"/>
  <c r="F42" i="5" s="1"/>
  <c r="B23" i="4"/>
  <c r="E42" i="5" s="1"/>
  <c r="D24" i="3"/>
  <c r="G52" i="5" l="1"/>
  <c r="G42" i="5"/>
  <c r="D23" i="4"/>
  <c r="C22" i="4"/>
  <c r="B22" i="4"/>
  <c r="D23" i="3"/>
  <c r="D22" i="4" l="1"/>
  <c r="C21" i="4"/>
  <c r="B21" i="4"/>
  <c r="D22" i="3"/>
  <c r="D21" i="4" l="1"/>
  <c r="C20" i="4"/>
  <c r="B20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D20" i="4" l="1"/>
  <c r="D21" i="3"/>
  <c r="C19" i="4" l="1"/>
  <c r="B19" i="4"/>
  <c r="C51" i="3"/>
  <c r="B51" i="3"/>
  <c r="D20" i="3"/>
  <c r="D19" i="4" l="1"/>
  <c r="C50" i="3"/>
  <c r="B50" i="3"/>
  <c r="D19" i="3"/>
  <c r="D51" i="3" s="1"/>
  <c r="D18" i="4" l="1"/>
  <c r="C49" i="3"/>
  <c r="B49" i="3"/>
  <c r="D18" i="3"/>
  <c r="D50" i="3" s="1"/>
  <c r="C48" i="3"/>
  <c r="B48" i="3"/>
  <c r="D17" i="3"/>
  <c r="C47" i="3"/>
  <c r="B47" i="3"/>
  <c r="D16" i="3"/>
  <c r="D14" i="4"/>
  <c r="D13" i="4"/>
  <c r="D11" i="4"/>
  <c r="D10" i="4"/>
  <c r="D9" i="4"/>
  <c r="D8" i="4"/>
  <c r="D7" i="4"/>
  <c r="D6" i="4"/>
  <c r="D5" i="4"/>
  <c r="D4" i="4"/>
  <c r="D3" i="4"/>
  <c r="D2" i="4"/>
  <c r="C46" i="3"/>
  <c r="B46" i="3"/>
  <c r="D15" i="3"/>
  <c r="D14" i="3"/>
  <c r="D45" i="3" s="1"/>
  <c r="C45" i="3"/>
  <c r="B45" i="3"/>
  <c r="D4" i="3"/>
  <c r="D3" i="3"/>
  <c r="D5" i="3"/>
  <c r="D6" i="3"/>
  <c r="D7" i="3"/>
  <c r="D8" i="3"/>
  <c r="D9" i="3"/>
  <c r="D10" i="3"/>
  <c r="D11" i="3"/>
  <c r="D12" i="3"/>
  <c r="D44" i="3" s="1"/>
  <c r="C35" i="3"/>
  <c r="C36" i="3"/>
  <c r="C37" i="3"/>
  <c r="C38" i="3"/>
  <c r="C39" i="3"/>
  <c r="C40" i="3"/>
  <c r="C41" i="3"/>
  <c r="C42" i="3"/>
  <c r="C43" i="3"/>
  <c r="C44" i="3"/>
  <c r="B35" i="3"/>
  <c r="B36" i="3"/>
  <c r="B37" i="3"/>
  <c r="B38" i="3"/>
  <c r="B39" i="3"/>
  <c r="B40" i="3"/>
  <c r="B41" i="3"/>
  <c r="B42" i="3"/>
  <c r="B43" i="3"/>
  <c r="B44" i="3"/>
  <c r="D3" i="2"/>
  <c r="D4" i="2"/>
  <c r="D5" i="2"/>
  <c r="D6" i="2"/>
  <c r="D7" i="2"/>
  <c r="D8" i="2"/>
  <c r="G8" i="2"/>
  <c r="H8" i="2" s="1"/>
  <c r="D9" i="2"/>
  <c r="G9" i="2"/>
  <c r="D10" i="2"/>
  <c r="G10" i="2"/>
  <c r="D11" i="2"/>
  <c r="G11" i="2"/>
  <c r="D12" i="2"/>
  <c r="G12" i="2"/>
  <c r="H12" i="2" s="1"/>
  <c r="D13" i="2"/>
  <c r="G13" i="2"/>
  <c r="D14" i="2"/>
  <c r="G14" i="2"/>
  <c r="D15" i="2"/>
  <c r="G15" i="2"/>
  <c r="E23" i="2"/>
  <c r="E24" i="2"/>
  <c r="E25" i="2"/>
  <c r="E26" i="2"/>
  <c r="E27" i="2"/>
  <c r="E28" i="2"/>
  <c r="E29" i="2"/>
  <c r="E30" i="2"/>
  <c r="D42" i="3" l="1"/>
  <c r="D35" i="3"/>
  <c r="D48" i="3"/>
  <c r="B34" i="3"/>
  <c r="C34" i="3"/>
  <c r="D46" i="3"/>
  <c r="D38" i="3"/>
  <c r="H14" i="2"/>
  <c r="H10" i="2"/>
  <c r="D41" i="3"/>
  <c r="D37" i="3"/>
  <c r="D49" i="3"/>
  <c r="H15" i="2"/>
  <c r="H13" i="2"/>
  <c r="H11" i="2"/>
  <c r="H9" i="2"/>
  <c r="D39" i="3"/>
  <c r="D47" i="3"/>
  <c r="D40" i="3"/>
  <c r="D36" i="3"/>
  <c r="D43" i="3"/>
  <c r="D15" i="4"/>
  <c r="D16" i="4"/>
  <c r="D17" i="4"/>
  <c r="D34" i="3" l="1"/>
</calcChain>
</file>

<file path=xl/sharedStrings.xml><?xml version="1.0" encoding="utf-8"?>
<sst xmlns="http://schemas.openxmlformats.org/spreadsheetml/2006/main" count="30" uniqueCount="20">
  <si>
    <t xml:space="preserve">  TANF</t>
  </si>
  <si>
    <t>Non-TANF</t>
  </si>
  <si>
    <t>Total</t>
  </si>
  <si>
    <t>Paternities Needing Establishment</t>
  </si>
  <si>
    <t>Paternites Established</t>
  </si>
  <si>
    <t>State Fiscal Year</t>
  </si>
  <si>
    <t>End of SFY</t>
  </si>
  <si>
    <t xml:space="preserve">  TANF Paternities Established</t>
  </si>
  <si>
    <t>Non-TANF Paternities Established</t>
  </si>
  <si>
    <t>Total Paternities Established</t>
  </si>
  <si>
    <t xml:space="preserve">  TANF Needing Establishment</t>
  </si>
  <si>
    <t>Non-TANF Needing Establishment</t>
  </si>
  <si>
    <t>Total Paternities Needing Establishment</t>
  </si>
  <si>
    <r>
      <t xml:space="preserve">1 </t>
    </r>
    <r>
      <rPr>
        <sz val="8"/>
        <color indexed="8"/>
        <rFont val="Franklin Gothic Book"/>
        <family val="2"/>
      </rPr>
      <t>A case may include more than 1 child needing paternity established.</t>
    </r>
  </si>
  <si>
    <r>
      <t>As of June 30</t>
    </r>
    <r>
      <rPr>
        <vertAlign val="superscript"/>
        <sz val="12"/>
        <rFont val="Franklin Gothic Medium"/>
        <family val="2"/>
      </rPr>
      <t>1</t>
    </r>
  </si>
  <si>
    <t>tanf_needing_pat</t>
  </si>
  <si>
    <t>non_tanf_needing_pat</t>
  </si>
  <si>
    <t>total_needing_pat</t>
  </si>
  <si>
    <t>Cases Needing Paternity Establishment</t>
  </si>
  <si>
    <t>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</si>
</sst>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%"/>
  </numFmts>
  <fonts count="16">
    <font>
      <sz val="12"/>
      <name val="Arial MT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Franklin Gothic Book"/>
      <family val="2"/>
    </font>
    <font>
      <vertAlign val="superscript"/>
      <sz val="8"/>
      <color indexed="8"/>
      <name val="Franklin Gothic Book"/>
      <family val="2"/>
    </font>
    <font>
      <sz val="8"/>
      <color indexed="8"/>
      <name val="Franklin Gothic Book"/>
      <family val="2"/>
    </font>
    <font>
      <sz val="10"/>
      <name val="Franklin Gothic Book"/>
      <family val="2"/>
    </font>
    <font>
      <sz val="12"/>
      <name val="Franklin Gothic Medium"/>
      <family val="2"/>
    </font>
    <font>
      <vertAlign val="superscript"/>
      <sz val="12"/>
      <name val="Franklin Gothic Medium"/>
      <family val="2"/>
    </font>
    <font>
      <b/>
      <sz val="10"/>
      <color rgb="FFFF0000"/>
      <name val="Verdana"/>
      <family val="2"/>
    </font>
    <font>
      <sz val="12"/>
      <name val="Arial MT"/>
    </font>
    <font>
      <b/>
      <sz val="14"/>
      <name val="Franklin Gothic Medium"/>
      <family val="2"/>
    </font>
    <font>
      <sz val="10"/>
      <name val="Franklin Gothic Medium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164" fontId="0" fillId="0" borderId="0" applyBorder="0"/>
    <xf numFmtId="9" fontId="13" fillId="0" borderId="0" applyFont="0" applyFill="0" applyBorder="0" applyAlignment="0" applyProtection="0"/>
  </cellStyleXfs>
  <cellXfs count="53">
    <xf numFmtId="164" fontId="0" fillId="0" borderId="0" xfId="0"/>
    <xf numFmtId="164" fontId="1" fillId="0" borderId="0" xfId="0" applyFont="1"/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164" fontId="1" fillId="0" borderId="0" xfId="0" applyFont="1" applyBorder="1"/>
    <xf numFmtId="3" fontId="1" fillId="0" borderId="0" xfId="0" applyNumberFormat="1" applyFont="1" applyBorder="1" applyAlignment="1">
      <alignment horizontal="right" indent="1"/>
    </xf>
    <xf numFmtId="3" fontId="1" fillId="0" borderId="0" xfId="0" applyNumberFormat="1" applyFont="1" applyFill="1" applyBorder="1" applyAlignment="1">
      <alignment horizontal="right" indent="1"/>
    </xf>
    <xf numFmtId="3" fontId="1" fillId="0" borderId="0" xfId="0" applyNumberFormat="1" applyFont="1" applyFill="1" applyBorder="1" applyAlignment="1"/>
    <xf numFmtId="164" fontId="1" fillId="0" borderId="0" xfId="0" applyFont="1" applyFill="1" applyBorder="1" applyAlignment="1"/>
    <xf numFmtId="164" fontId="2" fillId="0" borderId="0" xfId="0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right"/>
    </xf>
    <xf numFmtId="164" fontId="2" fillId="0" borderId="0" xfId="0" applyFont="1" applyBorder="1" applyAlignment="1"/>
    <xf numFmtId="3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right"/>
    </xf>
    <xf numFmtId="164" fontId="3" fillId="0" borderId="1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/>
    <xf numFmtId="9" fontId="1" fillId="0" borderId="0" xfId="0" applyNumberFormat="1" applyFont="1"/>
    <xf numFmtId="164" fontId="5" fillId="0" borderId="0" xfId="0" applyFont="1"/>
    <xf numFmtId="164" fontId="5" fillId="2" borderId="0" xfId="0" applyFont="1" applyFill="1"/>
    <xf numFmtId="164" fontId="10" fillId="2" borderId="2" xfId="0" applyFont="1" applyFill="1" applyBorder="1" applyAlignment="1">
      <alignment horizontal="center" wrapText="1"/>
    </xf>
    <xf numFmtId="0" fontId="9" fillId="2" borderId="0" xfId="0" applyNumberFormat="1" applyFont="1" applyFill="1" applyBorder="1" applyAlignment="1">
      <alignment horizontal="center"/>
    </xf>
    <xf numFmtId="3" fontId="9" fillId="2" borderId="0" xfId="0" applyNumberFormat="1" applyFont="1" applyFill="1" applyBorder="1" applyAlignment="1">
      <alignment horizontal="center"/>
    </xf>
    <xf numFmtId="165" fontId="5" fillId="2" borderId="0" xfId="0" applyNumberFormat="1" applyFont="1" applyFill="1"/>
    <xf numFmtId="0" fontId="5" fillId="2" borderId="0" xfId="0" applyNumberFormat="1" applyFont="1" applyFill="1"/>
    <xf numFmtId="49" fontId="15" fillId="2" borderId="0" xfId="0" applyNumberFormat="1" applyFont="1" applyFill="1" applyBorder="1" applyAlignment="1">
      <alignment horizontal="center"/>
    </xf>
    <xf numFmtId="3" fontId="15" fillId="2" borderId="0" xfId="0" applyNumberFormat="1" applyFont="1" applyFill="1" applyBorder="1" applyAlignment="1">
      <alignment horizontal="center"/>
    </xf>
    <xf numFmtId="0" fontId="15" fillId="2" borderId="0" xfId="0" applyNumberFormat="1" applyFont="1" applyFill="1" applyBorder="1" applyAlignment="1">
      <alignment horizontal="center"/>
    </xf>
    <xf numFmtId="164" fontId="12" fillId="2" borderId="0" xfId="0" applyFont="1" applyFill="1" applyAlignment="1">
      <alignment vertical="top" wrapText="1"/>
    </xf>
    <xf numFmtId="164" fontId="4" fillId="2" borderId="0" xfId="0" applyFont="1" applyFill="1"/>
    <xf numFmtId="165" fontId="5" fillId="2" borderId="0" xfId="1" applyNumberFormat="1" applyFont="1" applyFill="1"/>
    <xf numFmtId="164" fontId="12" fillId="2" borderId="0" xfId="0" applyFont="1" applyFill="1"/>
    <xf numFmtId="0" fontId="15" fillId="2" borderId="1" xfId="0" applyNumberFormat="1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164" fontId="4" fillId="2" borderId="0" xfId="0" applyFont="1" applyFill="1" applyBorder="1" applyAlignment="1">
      <alignment horizontal="center"/>
    </xf>
    <xf numFmtId="164" fontId="6" fillId="2" borderId="0" xfId="0" applyFont="1" applyFill="1"/>
    <xf numFmtId="3" fontId="5" fillId="2" borderId="0" xfId="0" applyNumberFormat="1" applyFont="1" applyFill="1" applyBorder="1" applyAlignment="1">
      <alignment horizontal="right"/>
    </xf>
    <xf numFmtId="0" fontId="4" fillId="2" borderId="0" xfId="0" applyNumberFormat="1" applyFont="1" applyFill="1" applyBorder="1" applyAlignment="1">
      <alignment horizontal="center"/>
    </xf>
    <xf numFmtId="3" fontId="5" fillId="2" borderId="0" xfId="0" applyNumberFormat="1" applyFont="1" applyFill="1" applyBorder="1"/>
    <xf numFmtId="3" fontId="5" fillId="2" borderId="0" xfId="0" applyNumberFormat="1" applyFont="1" applyFill="1" applyBorder="1" applyAlignment="1">
      <alignment horizontal="center"/>
    </xf>
    <xf numFmtId="164" fontId="5" fillId="2" borderId="0" xfId="0" applyFont="1" applyFill="1" applyBorder="1"/>
    <xf numFmtId="164" fontId="14" fillId="2" borderId="0" xfId="0" applyFont="1" applyFill="1" applyAlignment="1"/>
    <xf numFmtId="164" fontId="5" fillId="2" borderId="0" xfId="0" applyFont="1" applyFill="1" applyAlignment="1"/>
    <xf numFmtId="3" fontId="9" fillId="0" borderId="0" xfId="0" applyNumberFormat="1" applyFont="1" applyFill="1" applyBorder="1" applyAlignment="1">
      <alignment horizontal="center"/>
    </xf>
    <xf numFmtId="164" fontId="7" fillId="2" borderId="0" xfId="0" applyFont="1" applyFill="1" applyBorder="1" applyAlignment="1">
      <alignment vertical="top" wrapText="1"/>
    </xf>
    <xf numFmtId="164" fontId="8" fillId="2" borderId="0" xfId="0" applyFont="1" applyFill="1" applyBorder="1" applyAlignment="1">
      <alignment vertical="top" wrapText="1"/>
    </xf>
    <xf numFmtId="164" fontId="14" fillId="2" borderId="0" xfId="0" applyFont="1" applyFill="1" applyAlignment="1">
      <alignment horizontal="center"/>
    </xf>
    <xf numFmtId="164" fontId="5" fillId="2" borderId="0" xfId="0" applyFont="1" applyFill="1" applyAlignment="1">
      <alignment horizontal="center"/>
    </xf>
    <xf numFmtId="164" fontId="2" fillId="0" borderId="0" xfId="0" applyFont="1" applyFill="1" applyBorder="1" applyAlignment="1"/>
    <xf numFmtId="164" fontId="2" fillId="0" borderId="0" xfId="0" applyFont="1" applyBorder="1" applyAlignment="1">
      <alignment horizontal="center"/>
    </xf>
    <xf numFmtId="164" fontId="2" fillId="0" borderId="3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375722543352665E-2"/>
          <c:y val="0.10182767624020891"/>
          <c:w val="0.89017341040462461"/>
          <c:h val="0.80678851174934729"/>
        </c:manualLayout>
      </c:layout>
      <c:lineChart>
        <c:grouping val="standard"/>
        <c:varyColors val="0"/>
        <c:ser>
          <c:idx val="0"/>
          <c:order val="0"/>
          <c:tx>
            <c:strRef>
              <c:f>'Excel Online'!$E$20</c:f>
              <c:strCache>
                <c:ptCount val="1"/>
                <c:pt idx="0">
                  <c:v>  TANF</c:v>
                </c:pt>
              </c:strCache>
            </c:strRef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3.9703519609365974E-2"/>
                  <c:y val="4.2845062121803966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Franklin Gothic Book" panose="020B0503020102020204" pitchFamily="34" charset="0"/>
                        <a:ea typeface="Franklin Gothic Book"/>
                        <a:cs typeface="Franklin Gothic Book"/>
                      </a:defRPr>
                    </a:pPr>
                    <a:r>
                      <a:rPr lang="en-US" sz="1000" baseline="0">
                        <a:latin typeface="Franklin Gothic Medium" panose="020B0603020102020204" pitchFamily="34" charset="0"/>
                      </a:rPr>
                      <a:t>TANF</a:t>
                    </a:r>
                    <a:endParaRPr lang="en-US" baseline="0">
                      <a:latin typeface="Franklin Gothic Medium" panose="020B060302010202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7DA-4E1B-B7A4-E77FDD0FF0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aseline="0">
                    <a:latin typeface="Franklin Gothic Book" panose="020B05030201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'Excel Online'!$D$21:$D$43</c:f>
              <c:strCach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strCache>
            </c:strRef>
          </c:cat>
          <c:val>
            <c:numRef>
              <c:f>'Excel Online'!$E$21:$E$43</c:f>
              <c:numCache>
                <c:formatCode>#,##0</c:formatCode>
                <c:ptCount val="23"/>
                <c:pt idx="0">
                  <c:v>31321</c:v>
                </c:pt>
                <c:pt idx="1">
                  <c:v>26285</c:v>
                </c:pt>
                <c:pt idx="2">
                  <c:v>20851</c:v>
                </c:pt>
                <c:pt idx="3">
                  <c:v>17477</c:v>
                </c:pt>
                <c:pt idx="4">
                  <c:v>18641</c:v>
                </c:pt>
                <c:pt idx="5">
                  <c:v>18055</c:v>
                </c:pt>
                <c:pt idx="6">
                  <c:v>17293</c:v>
                </c:pt>
                <c:pt idx="7">
                  <c:v>16723</c:v>
                </c:pt>
                <c:pt idx="8">
                  <c:v>13877</c:v>
                </c:pt>
                <c:pt idx="9">
                  <c:v>12659</c:v>
                </c:pt>
                <c:pt idx="10">
                  <c:v>12005</c:v>
                </c:pt>
                <c:pt idx="11">
                  <c:v>12557</c:v>
                </c:pt>
                <c:pt idx="12">
                  <c:v>12931</c:v>
                </c:pt>
                <c:pt idx="13">
                  <c:v>11082</c:v>
                </c:pt>
                <c:pt idx="14">
                  <c:v>9432</c:v>
                </c:pt>
                <c:pt idx="15">
                  <c:v>7988</c:v>
                </c:pt>
                <c:pt idx="16">
                  <c:v>7147</c:v>
                </c:pt>
                <c:pt idx="17">
                  <c:v>6678</c:v>
                </c:pt>
                <c:pt idx="18">
                  <c:v>6079</c:v>
                </c:pt>
                <c:pt idx="19">
                  <c:v>5523</c:v>
                </c:pt>
                <c:pt idx="20">
                  <c:v>5154</c:v>
                </c:pt>
                <c:pt idx="21">
                  <c:v>4830</c:v>
                </c:pt>
                <c:pt idx="22">
                  <c:v>5004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DA-4E1B-B7A4-E77FDD0FF035}"/>
            </c:ext>
          </c:extLst>
        </c:ser>
        <c:ser>
          <c:idx val="1"/>
          <c:order val="1"/>
          <c:tx>
            <c:v>Non-TANF</c:v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1.4735919770271508E-2"/>
                  <c:y val="-3.481315488305476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Franklin Gothic Book" panose="020B0503020102020204" pitchFamily="34" charset="0"/>
                        <a:ea typeface="Franklin Gothic Book"/>
                        <a:cs typeface="Franklin Gothic Book"/>
                      </a:defRPr>
                    </a:pPr>
                    <a:r>
                      <a:rPr lang="en-US" sz="1000" baseline="0">
                        <a:latin typeface="Franklin Gothic Medium" panose="020B0603020102020204" pitchFamily="34" charset="0"/>
                      </a:rPr>
                      <a:t>Non-TANF</a:t>
                    </a:r>
                    <a:endParaRPr lang="en-US" baseline="0">
                      <a:latin typeface="Franklin Gothic Medium" panose="020B0603020102020204" pitchFamily="34" charset="0"/>
                    </a:endParaRP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DA-4E1B-B7A4-E77FDD0FF0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aseline="0">
                    <a:latin typeface="Franklin Gothic Book" panose="020B05030201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'Excel Online'!$D$21:$D$43</c:f>
              <c:strCach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strCache>
            </c:strRef>
          </c:cat>
          <c:val>
            <c:numRef>
              <c:f>'Excel Online'!$F$21:$F$43</c:f>
              <c:numCache>
                <c:formatCode>#,##0</c:formatCode>
                <c:ptCount val="23"/>
                <c:pt idx="0">
                  <c:v>69372</c:v>
                </c:pt>
                <c:pt idx="1">
                  <c:v>65169</c:v>
                </c:pt>
                <c:pt idx="2">
                  <c:v>47763</c:v>
                </c:pt>
                <c:pt idx="3">
                  <c:v>34352</c:v>
                </c:pt>
                <c:pt idx="4">
                  <c:v>23290</c:v>
                </c:pt>
                <c:pt idx="5">
                  <c:v>19814</c:v>
                </c:pt>
                <c:pt idx="6">
                  <c:v>19575</c:v>
                </c:pt>
                <c:pt idx="7">
                  <c:v>17975</c:v>
                </c:pt>
                <c:pt idx="8">
                  <c:v>17673</c:v>
                </c:pt>
                <c:pt idx="9">
                  <c:v>17750</c:v>
                </c:pt>
                <c:pt idx="10">
                  <c:v>16167</c:v>
                </c:pt>
                <c:pt idx="11">
                  <c:v>14765</c:v>
                </c:pt>
                <c:pt idx="12">
                  <c:v>13855</c:v>
                </c:pt>
                <c:pt idx="13">
                  <c:v>12195</c:v>
                </c:pt>
                <c:pt idx="14">
                  <c:v>11276</c:v>
                </c:pt>
                <c:pt idx="15">
                  <c:v>10023</c:v>
                </c:pt>
                <c:pt idx="16">
                  <c:v>8420</c:v>
                </c:pt>
                <c:pt idx="17">
                  <c:v>7913</c:v>
                </c:pt>
                <c:pt idx="18">
                  <c:v>8634</c:v>
                </c:pt>
                <c:pt idx="19">
                  <c:v>8127</c:v>
                </c:pt>
                <c:pt idx="20">
                  <c:v>8862</c:v>
                </c:pt>
                <c:pt idx="21">
                  <c:v>8896</c:v>
                </c:pt>
                <c:pt idx="22">
                  <c:v>9467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DA-4E1B-B7A4-E77FDD0FF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232640"/>
        <c:axId val="125234176"/>
      </c:lineChart>
      <c:catAx>
        <c:axId val="12523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Franklin Gothic Medium" panose="020B0603020102020204" pitchFamily="34" charset="0"/>
                <a:ea typeface="Franklin Gothic Book"/>
                <a:cs typeface="Franklin Gothic Book"/>
              </a:defRPr>
            </a:pPr>
            <a:endParaRPr lang="en-US"/>
          </a:p>
        </c:txPr>
        <c:crossAx val="1252341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5234176"/>
        <c:scaling>
          <c:orientation val="minMax"/>
          <c:max val="80000"/>
        </c:scaling>
        <c:delete val="0"/>
        <c:axPos val="l"/>
        <c:majorGridlines>
          <c:spPr>
            <a:ln w="3175">
              <a:solidFill>
                <a:srgbClr val="000000">
                  <a:alpha val="35000"/>
                </a:srgbClr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Franklin Gothic Medium" panose="020B0603020102020204" pitchFamily="34" charset="0"/>
                <a:ea typeface="Franklin Gothic Book"/>
                <a:cs typeface="Franklin Gothic Book"/>
              </a:defRPr>
            </a:pPr>
            <a:endParaRPr lang="en-US"/>
          </a:p>
        </c:txPr>
        <c:crossAx val="125232640"/>
        <c:crosses val="autoZero"/>
        <c:crossBetween val="midCat"/>
        <c:majorUnit val="160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200025</xdr:colOff>
      <xdr:row>2</xdr:row>
      <xdr:rowOff>57150</xdr:rowOff>
    </xdr:from>
    <xdr:to>
      <xdr:col>9</xdr:col>
      <xdr:colOff>152400</xdr:colOff>
      <xdr:row>18</xdr:row>
      <xdr:rowOff>47625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0.02746</cdr:x>
      <cdr:y>0</cdr:y>
    </cdr:from>
    <cdr:to>
      <cdr:x>0.97681</cdr:x>
      <cdr:y>0.05893</cdr:y>
    </cdr:to>
    <cdr:sp macro="" textlink="">
      <cdr:nvSpPr>
        <cdr:cNvPr id="757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50" y="0"/>
          <a:ext cx="5959046" cy="214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Franklin Gothic Medium" pitchFamily="34" charset="0"/>
            </a:rPr>
            <a:t>Cases Needing Paternity Establishment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24"/>
  <sheetViews>
    <sheetView workbookViewId="0">
      <pane ySplit="1" topLeftCell="A10" activePane="bottomLeft" state="frozen"/>
      <selection pane="bottomLeft" activeCell="B24" sqref="A24:D24"/>
    </sheetView>
  </sheetViews>
  <sheetFormatPr defaultColWidth="8.88671875" defaultRowHeight="12.75"/>
  <cols>
    <col min="1" max="1" width="8.33203125" style="21" customWidth="1"/>
    <col min="2" max="2" width="14.6640625" style="21" bestFit="1" customWidth="1"/>
    <col min="3" max="3" width="18.5546875" style="21" bestFit="1" customWidth="1"/>
    <col min="4" max="4" width="15" style="21" bestFit="1" customWidth="1"/>
    <col min="5" max="16384" width="8.88671875" style="21"/>
  </cols>
  <sheetData>
    <row r="1" spans="1:4" ht="37.5" customHeight="1">
      <c r="A1" s="22" t="s">
        <v>14</v>
      </c>
      <c r="B1" s="22" t="s">
        <v>15</v>
      </c>
      <c r="C1" s="22" t="s">
        <v>16</v>
      </c>
      <c r="D1" s="22" t="s">
        <v>17</v>
      </c>
    </row>
    <row r="2" spans="1:4" ht="15" customHeight="1">
      <c r="A2" s="23">
        <v>1998</v>
      </c>
      <c r="B2" s="24">
        <f>+'Needing Paternities'!B3</f>
        <v>31321</v>
      </c>
      <c r="C2" s="24">
        <f>+'Needing Paternities'!C3</f>
        <v>69372</v>
      </c>
      <c r="D2" s="24">
        <f t="shared" ref="D2:D11" si="0">+C2+B2</f>
        <v>100693</v>
      </c>
    </row>
    <row r="3" spans="1:4" ht="15" customHeight="1">
      <c r="A3" s="23">
        <v>1999</v>
      </c>
      <c r="B3" s="24">
        <f>+'Needing Paternities'!B4</f>
        <v>26285</v>
      </c>
      <c r="C3" s="24">
        <f>+'Needing Paternities'!C4</f>
        <v>65169</v>
      </c>
      <c r="D3" s="24">
        <f t="shared" si="0"/>
        <v>91454</v>
      </c>
    </row>
    <row r="4" spans="1:4" ht="15" customHeight="1">
      <c r="A4" s="23">
        <v>2000</v>
      </c>
      <c r="B4" s="24">
        <f>+'Needing Paternities'!B5</f>
        <v>20851</v>
      </c>
      <c r="C4" s="24">
        <f>+'Needing Paternities'!C5</f>
        <v>47763</v>
      </c>
      <c r="D4" s="24">
        <f t="shared" si="0"/>
        <v>68614</v>
      </c>
    </row>
    <row r="5" spans="1:4" ht="15" customHeight="1">
      <c r="A5" s="23">
        <v>2001</v>
      </c>
      <c r="B5" s="24">
        <f>+'Needing Paternities'!B6</f>
        <v>17477</v>
      </c>
      <c r="C5" s="24">
        <f>+'Needing Paternities'!C6</f>
        <v>34352</v>
      </c>
      <c r="D5" s="24">
        <f t="shared" si="0"/>
        <v>51829</v>
      </c>
    </row>
    <row r="6" spans="1:4" ht="15" customHeight="1">
      <c r="A6" s="23">
        <v>2002</v>
      </c>
      <c r="B6" s="24">
        <f>+'Needing Paternities'!B7</f>
        <v>18641</v>
      </c>
      <c r="C6" s="24">
        <f>+'Needing Paternities'!C7</f>
        <v>23290</v>
      </c>
      <c r="D6" s="24">
        <f t="shared" si="0"/>
        <v>41931</v>
      </c>
    </row>
    <row r="7" spans="1:4" ht="15" customHeight="1">
      <c r="A7" s="23">
        <v>2003</v>
      </c>
      <c r="B7" s="24">
        <f>+'Needing Paternities'!B8</f>
        <v>18055</v>
      </c>
      <c r="C7" s="24">
        <f>+'Needing Paternities'!C8</f>
        <v>19814</v>
      </c>
      <c r="D7" s="24">
        <f t="shared" si="0"/>
        <v>37869</v>
      </c>
    </row>
    <row r="8" spans="1:4" ht="15" customHeight="1">
      <c r="A8" s="23">
        <v>2004</v>
      </c>
      <c r="B8" s="24">
        <f>+'Needing Paternities'!B9</f>
        <v>17293</v>
      </c>
      <c r="C8" s="24">
        <f>+'Needing Paternities'!C9</f>
        <v>19575</v>
      </c>
      <c r="D8" s="24">
        <f t="shared" si="0"/>
        <v>36868</v>
      </c>
    </row>
    <row r="9" spans="1:4" ht="15" customHeight="1">
      <c r="A9" s="23">
        <v>2005</v>
      </c>
      <c r="B9" s="24">
        <f>+'Needing Paternities'!B10</f>
        <v>16723</v>
      </c>
      <c r="C9" s="24">
        <f>+'Needing Paternities'!C10</f>
        <v>17975</v>
      </c>
      <c r="D9" s="24">
        <f t="shared" si="0"/>
        <v>34698</v>
      </c>
    </row>
    <row r="10" spans="1:4" ht="15" customHeight="1">
      <c r="A10" s="23">
        <v>2006</v>
      </c>
      <c r="B10" s="24">
        <f>+'Needing Paternities'!B11</f>
        <v>13877</v>
      </c>
      <c r="C10" s="24">
        <f>+'Needing Paternities'!C11</f>
        <v>17673</v>
      </c>
      <c r="D10" s="24">
        <f t="shared" si="0"/>
        <v>31550</v>
      </c>
    </row>
    <row r="11" spans="1:4" ht="15" customHeight="1">
      <c r="A11" s="23">
        <v>2007</v>
      </c>
      <c r="B11" s="24">
        <f>+'Needing Paternities'!B12</f>
        <v>12659</v>
      </c>
      <c r="C11" s="24">
        <f>+'Needing Paternities'!C12</f>
        <v>17750</v>
      </c>
      <c r="D11" s="24">
        <f t="shared" si="0"/>
        <v>30409</v>
      </c>
    </row>
    <row r="12" spans="1:4" ht="15" customHeight="1">
      <c r="A12" s="23">
        <v>2008</v>
      </c>
      <c r="B12" s="24">
        <f>+'Needing Paternities'!B13</f>
        <v>12005</v>
      </c>
      <c r="C12" s="24">
        <f>+'Needing Paternities'!C13</f>
        <v>16167</v>
      </c>
      <c r="D12" s="24">
        <v>28172</v>
      </c>
    </row>
    <row r="13" spans="1:4" ht="15" customHeight="1">
      <c r="A13" s="23">
        <v>2009</v>
      </c>
      <c r="B13" s="24">
        <f>+'Needing Paternities'!B14</f>
        <v>12557</v>
      </c>
      <c r="C13" s="24">
        <f>+'Needing Paternities'!C14</f>
        <v>14765</v>
      </c>
      <c r="D13" s="24">
        <f t="shared" ref="D13:D18" si="1">+C13+B13</f>
        <v>27322</v>
      </c>
    </row>
    <row r="14" spans="1:4" ht="15" customHeight="1">
      <c r="A14" s="23">
        <v>2010</v>
      </c>
      <c r="B14" s="24">
        <f>+'Needing Paternities'!B15</f>
        <v>12931</v>
      </c>
      <c r="C14" s="24">
        <f>+'Needing Paternities'!C15</f>
        <v>13855</v>
      </c>
      <c r="D14" s="24">
        <f t="shared" si="1"/>
        <v>26786</v>
      </c>
    </row>
    <row r="15" spans="1:4" ht="15" customHeight="1">
      <c r="A15" s="23">
        <v>2011</v>
      </c>
      <c r="B15" s="24">
        <f>+'Needing Paternities'!B16</f>
        <v>11082</v>
      </c>
      <c r="C15" s="24">
        <f>+'Needing Paternities'!C16</f>
        <v>12195</v>
      </c>
      <c r="D15" s="24">
        <f t="shared" si="1"/>
        <v>23277</v>
      </c>
    </row>
    <row r="16" spans="1:4" ht="15" customHeight="1">
      <c r="A16" s="23">
        <v>2012</v>
      </c>
      <c r="B16" s="24">
        <f>+'Needing Paternities'!B17</f>
        <v>9432</v>
      </c>
      <c r="C16" s="24">
        <f>+'Needing Paternities'!C17</f>
        <v>11276</v>
      </c>
      <c r="D16" s="24">
        <f t="shared" si="1"/>
        <v>20708</v>
      </c>
    </row>
    <row r="17" spans="1:4" ht="15" customHeight="1">
      <c r="A17" s="23">
        <v>2013</v>
      </c>
      <c r="B17" s="24">
        <f>+'Needing Paternities'!B18</f>
        <v>7988</v>
      </c>
      <c r="C17" s="24">
        <f>+'Needing Paternities'!C18</f>
        <v>10023</v>
      </c>
      <c r="D17" s="24">
        <f t="shared" si="1"/>
        <v>18011</v>
      </c>
    </row>
    <row r="18" spans="1:4" ht="15" customHeight="1">
      <c r="A18" s="23">
        <v>2014</v>
      </c>
      <c r="B18" s="24">
        <f>+'Needing Paternities'!B19</f>
        <v>7147</v>
      </c>
      <c r="C18" s="24">
        <f>+'Needing Paternities'!C19</f>
        <v>8420</v>
      </c>
      <c r="D18" s="24">
        <f t="shared" si="1"/>
        <v>15567</v>
      </c>
    </row>
    <row r="19" spans="1:4" ht="15" customHeight="1">
      <c r="A19" s="23">
        <v>2015</v>
      </c>
      <c r="B19" s="24">
        <f>+'Needing Paternities'!B20</f>
        <v>6678</v>
      </c>
      <c r="C19" s="24">
        <f>+'Needing Paternities'!C20</f>
        <v>7913</v>
      </c>
      <c r="D19" s="24">
        <f t="shared" ref="D19" si="2">+C19+B19</f>
        <v>14591</v>
      </c>
    </row>
    <row r="20" spans="1:4" ht="15" customHeight="1">
      <c r="A20" s="23">
        <v>2016</v>
      </c>
      <c r="B20" s="24">
        <f>+'Needing Paternities'!B21</f>
        <v>6079</v>
      </c>
      <c r="C20" s="24">
        <f>+'Needing Paternities'!C21</f>
        <v>8634</v>
      </c>
      <c r="D20" s="24">
        <f t="shared" ref="D20" si="3">+C20+B20</f>
        <v>14713</v>
      </c>
    </row>
    <row r="21" spans="1:4" ht="15" customHeight="1">
      <c r="A21" s="23">
        <v>2017</v>
      </c>
      <c r="B21" s="24">
        <f>+'Needing Paternities'!B22</f>
        <v>5523</v>
      </c>
      <c r="C21" s="24">
        <f>+'Needing Paternities'!C22</f>
        <v>8127</v>
      </c>
      <c r="D21" s="24">
        <f t="shared" ref="D21" si="4">+C21+B21</f>
        <v>13650</v>
      </c>
    </row>
    <row r="22" spans="1:4" ht="15" customHeight="1">
      <c r="A22" s="23">
        <v>2018</v>
      </c>
      <c r="B22" s="24">
        <f>+'Needing Paternities'!B23</f>
        <v>5154</v>
      </c>
      <c r="C22" s="24">
        <f>+'Needing Paternities'!C23</f>
        <v>8862</v>
      </c>
      <c r="D22" s="24">
        <f t="shared" ref="D22" si="5">+C22+B22</f>
        <v>14016</v>
      </c>
    </row>
    <row r="23" spans="1:4" ht="15" customHeight="1">
      <c r="A23" s="23">
        <v>2019</v>
      </c>
      <c r="B23" s="24">
        <f>+'Needing Paternities'!B24</f>
        <v>4830</v>
      </c>
      <c r="C23" s="24">
        <f>+'Needing Paternities'!C24</f>
        <v>8896</v>
      </c>
      <c r="D23" s="24">
        <f t="shared" ref="D23" si="6">+C23+B23</f>
        <v>13726</v>
      </c>
    </row>
    <row r="24" spans="1:4" ht="13.5">
      <c r="A24" s="23">
        <v>2020</v>
      </c>
      <c r="B24" s="24">
        <f>+'Needing Paternities'!B25</f>
        <v>5004</v>
      </c>
      <c r="C24" s="24">
        <f>+'Needing Paternities'!C25</f>
        <v>9467</v>
      </c>
      <c r="D24" s="24">
        <f t="shared" ref="D24" si="7">+C24+B24</f>
        <v>14471</v>
      </c>
    </row>
  </sheetData>
  <printOptions horizontalCentered="1"/>
  <pageMargins left="0.3" right="0.3" top="0.3" bottom="0.3" header="0" footer="0"/>
  <pageSetup orientation="portrait" r:id="rId1"/>
  <headerFooter alignWithMargins="0">
    <oddHeader>&amp;C&amp;"Palatino Linotype,Bold"&amp;14Cases Needing Paternity Establishment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55"/>
  <sheetViews>
    <sheetView workbookViewId="0">
      <pane ySplit="2" topLeftCell="A15" activePane="bottomLeft" state="frozen"/>
      <selection pane="bottomLeft" activeCell="A25" sqref="A25"/>
    </sheetView>
  </sheetViews>
  <sheetFormatPr defaultColWidth="8.88671875" defaultRowHeight="12.75"/>
  <cols>
    <col min="1" max="1" width="8.33203125" style="20" customWidth="1"/>
    <col min="2" max="2" width="7.109375" style="20" bestFit="1" customWidth="1"/>
    <col min="3" max="3" width="8.6640625" style="20" customWidth="1"/>
    <col min="4" max="4" width="7.21875" style="20" customWidth="1"/>
    <col min="5" max="5" width="8.77734375" style="20" customWidth="1"/>
    <col min="6" max="6" width="11.6640625" style="20" customWidth="1"/>
    <col min="7" max="7" width="9.109375" style="20" customWidth="1"/>
    <col min="8" max="16384" width="8.88671875" style="20"/>
  </cols>
  <sheetData>
    <row r="1" spans="1:17" ht="19.5">
      <c r="A1" s="43" t="s">
        <v>18</v>
      </c>
      <c r="H1" s="21"/>
      <c r="J1" s="44"/>
      <c r="K1" s="44"/>
      <c r="L1" s="44"/>
      <c r="M1" s="44"/>
      <c r="N1" s="44"/>
      <c r="O1" s="44"/>
      <c r="P1" s="44"/>
      <c r="Q1" s="44"/>
    </row>
    <row r="2" spans="1:17" ht="38.25" customHeight="1">
      <c r="A2" s="22" t="s">
        <v>14</v>
      </c>
      <c r="B2" s="22" t="s">
        <v>0</v>
      </c>
      <c r="C2" s="22" t="s">
        <v>1</v>
      </c>
      <c r="D2" s="22" t="s">
        <v>2</v>
      </c>
      <c r="E2" s="21"/>
      <c r="F2" s="21"/>
      <c r="G2" s="21"/>
      <c r="H2" s="21"/>
      <c r="I2" s="21"/>
      <c r="J2" s="21"/>
      <c r="K2" s="21"/>
      <c r="L2" s="21"/>
      <c r="M2" s="21"/>
    </row>
    <row r="3" spans="1:17" ht="17.100000000000001" customHeight="1">
      <c r="A3" s="27">
        <v>1998</v>
      </c>
      <c r="B3" s="28">
        <v>31321</v>
      </c>
      <c r="C3" s="28">
        <v>69372</v>
      </c>
      <c r="D3" s="28">
        <f t="shared" ref="D3:D12" si="0">+C3+B3</f>
        <v>100693</v>
      </c>
      <c r="E3" s="21"/>
      <c r="F3" s="21"/>
      <c r="G3" s="21"/>
      <c r="H3" s="21"/>
      <c r="I3" s="21"/>
      <c r="J3" s="21"/>
      <c r="K3" s="21"/>
      <c r="L3" s="21"/>
      <c r="M3" s="21"/>
    </row>
    <row r="4" spans="1:17" ht="17.100000000000001" customHeight="1">
      <c r="A4" s="27">
        <v>1999</v>
      </c>
      <c r="B4" s="28">
        <v>26285</v>
      </c>
      <c r="C4" s="28">
        <v>65169</v>
      </c>
      <c r="D4" s="28">
        <f t="shared" si="0"/>
        <v>91454</v>
      </c>
      <c r="E4" s="21"/>
      <c r="F4" s="21"/>
      <c r="G4" s="21"/>
      <c r="H4" s="21"/>
      <c r="I4" s="21"/>
      <c r="J4" s="21"/>
      <c r="K4" s="21"/>
      <c r="L4" s="21"/>
      <c r="M4" s="21"/>
    </row>
    <row r="5" spans="1:17" ht="17.100000000000001" customHeight="1">
      <c r="A5" s="27">
        <v>2000</v>
      </c>
      <c r="B5" s="28">
        <v>20851</v>
      </c>
      <c r="C5" s="28">
        <v>47763</v>
      </c>
      <c r="D5" s="28">
        <f t="shared" si="0"/>
        <v>68614</v>
      </c>
      <c r="E5" s="21"/>
      <c r="F5" s="21"/>
      <c r="G5" s="21"/>
      <c r="H5" s="21"/>
      <c r="I5" s="21"/>
      <c r="J5" s="21"/>
      <c r="K5" s="21"/>
      <c r="L5" s="21"/>
      <c r="M5" s="21"/>
    </row>
    <row r="6" spans="1:17" ht="17.100000000000001" customHeight="1">
      <c r="A6" s="29">
        <v>2001</v>
      </c>
      <c r="B6" s="28">
        <v>17477</v>
      </c>
      <c r="C6" s="28">
        <v>34352</v>
      </c>
      <c r="D6" s="28">
        <f t="shared" si="0"/>
        <v>51829</v>
      </c>
      <c r="E6" s="21"/>
      <c r="F6" s="21"/>
      <c r="G6" s="21"/>
      <c r="H6" s="21"/>
      <c r="I6" s="21"/>
      <c r="J6" s="21"/>
      <c r="K6" s="21"/>
      <c r="L6" s="21"/>
      <c r="M6" s="21"/>
    </row>
    <row r="7" spans="1:17" ht="17.100000000000001" customHeight="1">
      <c r="A7" s="27">
        <v>2002</v>
      </c>
      <c r="B7" s="28">
        <v>18641</v>
      </c>
      <c r="C7" s="28">
        <v>23290</v>
      </c>
      <c r="D7" s="28">
        <f t="shared" si="0"/>
        <v>41931</v>
      </c>
      <c r="E7" s="21"/>
      <c r="F7" s="21"/>
      <c r="G7" s="21"/>
      <c r="H7" s="21"/>
      <c r="I7" s="21"/>
      <c r="J7" s="21"/>
      <c r="K7" s="21"/>
      <c r="L7" s="21"/>
      <c r="M7" s="21"/>
    </row>
    <row r="8" spans="1:17" ht="17.100000000000001" customHeight="1">
      <c r="A8" s="27">
        <v>2003</v>
      </c>
      <c r="B8" s="28">
        <v>18055</v>
      </c>
      <c r="C8" s="28">
        <v>19814</v>
      </c>
      <c r="D8" s="28">
        <f t="shared" si="0"/>
        <v>37869</v>
      </c>
      <c r="E8" s="21"/>
      <c r="F8" s="21"/>
      <c r="G8" s="21"/>
      <c r="H8" s="21"/>
      <c r="I8" s="21"/>
      <c r="J8" s="21"/>
      <c r="K8" s="21"/>
      <c r="L8" s="21"/>
      <c r="M8" s="21"/>
    </row>
    <row r="9" spans="1:17" ht="17.100000000000001" customHeight="1">
      <c r="A9" s="27">
        <v>2004</v>
      </c>
      <c r="B9" s="28">
        <v>17293</v>
      </c>
      <c r="C9" s="28">
        <v>19575</v>
      </c>
      <c r="D9" s="28">
        <f t="shared" si="0"/>
        <v>36868</v>
      </c>
      <c r="E9" s="21"/>
      <c r="F9" s="21"/>
      <c r="G9" s="21"/>
      <c r="H9" s="21"/>
      <c r="I9" s="21"/>
      <c r="J9" s="21"/>
      <c r="K9" s="21"/>
      <c r="L9" s="21"/>
      <c r="M9" s="21"/>
    </row>
    <row r="10" spans="1:17" ht="17.100000000000001" customHeight="1">
      <c r="A10" s="27">
        <v>2005</v>
      </c>
      <c r="B10" s="28">
        <v>16723</v>
      </c>
      <c r="C10" s="28">
        <v>17975</v>
      </c>
      <c r="D10" s="28">
        <f t="shared" si="0"/>
        <v>34698</v>
      </c>
      <c r="E10" s="21"/>
      <c r="F10" s="21"/>
      <c r="G10" s="21"/>
      <c r="H10" s="21"/>
      <c r="I10" s="21"/>
      <c r="J10" s="21"/>
      <c r="K10" s="21"/>
      <c r="L10" s="21"/>
      <c r="M10" s="21"/>
    </row>
    <row r="11" spans="1:17" ht="17.100000000000001" customHeight="1">
      <c r="A11" s="29">
        <v>2006</v>
      </c>
      <c r="B11" s="28">
        <v>13877</v>
      </c>
      <c r="C11" s="28">
        <v>17673</v>
      </c>
      <c r="D11" s="28">
        <f t="shared" si="0"/>
        <v>31550</v>
      </c>
      <c r="E11" s="21"/>
      <c r="F11" s="21"/>
      <c r="G11" s="21"/>
      <c r="H11" s="21"/>
      <c r="I11" s="21"/>
      <c r="J11" s="21"/>
      <c r="K11" s="21"/>
      <c r="L11" s="21"/>
      <c r="M11" s="21"/>
    </row>
    <row r="12" spans="1:17" ht="17.100000000000001" customHeight="1">
      <c r="A12" s="29">
        <v>2007</v>
      </c>
      <c r="B12" s="28">
        <v>12659</v>
      </c>
      <c r="C12" s="28">
        <v>17750</v>
      </c>
      <c r="D12" s="28">
        <f t="shared" si="0"/>
        <v>30409</v>
      </c>
      <c r="E12" s="21"/>
      <c r="F12" s="21"/>
      <c r="G12" s="21"/>
      <c r="H12" s="21"/>
      <c r="I12" s="21"/>
      <c r="J12" s="21"/>
      <c r="K12" s="21"/>
      <c r="L12" s="21"/>
      <c r="M12" s="21"/>
    </row>
    <row r="13" spans="1:17" ht="17.100000000000001" customHeight="1">
      <c r="A13" s="29">
        <v>2008</v>
      </c>
      <c r="B13" s="28">
        <v>12005</v>
      </c>
      <c r="C13" s="28">
        <v>16167</v>
      </c>
      <c r="D13" s="28">
        <v>28172</v>
      </c>
      <c r="E13" s="21"/>
      <c r="F13" s="21"/>
      <c r="G13" s="21"/>
      <c r="H13" s="21"/>
      <c r="I13" s="21"/>
      <c r="J13" s="21"/>
      <c r="K13" s="21"/>
      <c r="L13" s="21"/>
      <c r="M13" s="21"/>
    </row>
    <row r="14" spans="1:17" ht="17.100000000000001" customHeight="1">
      <c r="A14" s="29">
        <v>2009</v>
      </c>
      <c r="B14" s="28">
        <v>12557</v>
      </c>
      <c r="C14" s="28">
        <v>14765</v>
      </c>
      <c r="D14" s="28">
        <f t="shared" ref="D14:D19" si="1">+C14+B14</f>
        <v>27322</v>
      </c>
      <c r="E14" s="21"/>
      <c r="F14" s="21"/>
      <c r="G14" s="21"/>
      <c r="H14" s="21"/>
      <c r="I14" s="21"/>
      <c r="J14" s="21"/>
      <c r="K14" s="21"/>
      <c r="L14" s="21"/>
      <c r="M14" s="21"/>
    </row>
    <row r="15" spans="1:17" ht="17.100000000000001" customHeight="1">
      <c r="A15" s="29">
        <v>2010</v>
      </c>
      <c r="B15" s="28">
        <v>12931</v>
      </c>
      <c r="C15" s="28">
        <v>13855</v>
      </c>
      <c r="D15" s="28">
        <f t="shared" si="1"/>
        <v>26786</v>
      </c>
      <c r="E15" s="21"/>
      <c r="F15" s="21"/>
      <c r="G15" s="21"/>
      <c r="H15" s="21"/>
      <c r="I15" s="21"/>
      <c r="J15" s="21"/>
      <c r="K15" s="21"/>
      <c r="L15" s="21"/>
      <c r="M15" s="21"/>
    </row>
    <row r="16" spans="1:17" ht="17.100000000000001" customHeight="1">
      <c r="A16" s="29">
        <v>2011</v>
      </c>
      <c r="B16" s="28">
        <v>11082</v>
      </c>
      <c r="C16" s="28">
        <v>12195</v>
      </c>
      <c r="D16" s="28">
        <f t="shared" si="1"/>
        <v>23277</v>
      </c>
      <c r="E16" s="21"/>
      <c r="F16" s="21"/>
      <c r="G16" s="21"/>
      <c r="H16" s="21"/>
      <c r="I16" s="21"/>
      <c r="J16" s="21"/>
      <c r="K16" s="21"/>
      <c r="L16" s="21"/>
      <c r="M16" s="21"/>
    </row>
    <row r="17" spans="1:13" ht="17.100000000000001" customHeight="1">
      <c r="A17" s="29">
        <v>2012</v>
      </c>
      <c r="B17" s="28">
        <v>9432</v>
      </c>
      <c r="C17" s="28">
        <v>11276</v>
      </c>
      <c r="D17" s="28">
        <f t="shared" si="1"/>
        <v>20708</v>
      </c>
      <c r="E17" s="21"/>
      <c r="F17" s="21"/>
      <c r="G17" s="31"/>
      <c r="H17" s="21"/>
      <c r="I17" s="21"/>
      <c r="J17" s="21"/>
      <c r="K17" s="21"/>
      <c r="L17" s="21"/>
      <c r="M17" s="21"/>
    </row>
    <row r="18" spans="1:13" ht="17.100000000000001" customHeight="1">
      <c r="A18" s="29">
        <v>2013</v>
      </c>
      <c r="B18" s="28">
        <v>7988</v>
      </c>
      <c r="C18" s="28">
        <v>10023</v>
      </c>
      <c r="D18" s="28">
        <f t="shared" si="1"/>
        <v>18011</v>
      </c>
      <c r="E18" s="21"/>
      <c r="F18" s="21"/>
      <c r="G18" s="31"/>
      <c r="H18" s="21"/>
      <c r="I18" s="21"/>
      <c r="J18" s="21"/>
      <c r="K18" s="21"/>
      <c r="L18" s="21"/>
      <c r="M18" s="21"/>
    </row>
    <row r="19" spans="1:13" ht="17.100000000000001" customHeight="1">
      <c r="A19" s="29">
        <v>2014</v>
      </c>
      <c r="B19" s="28">
        <v>7147</v>
      </c>
      <c r="C19" s="28">
        <v>8420</v>
      </c>
      <c r="D19" s="28">
        <f t="shared" si="1"/>
        <v>15567</v>
      </c>
      <c r="E19" s="21"/>
      <c r="F19" s="21"/>
      <c r="G19" s="31"/>
      <c r="H19" s="21"/>
      <c r="I19" s="21"/>
      <c r="J19" s="21"/>
      <c r="K19" s="21"/>
      <c r="L19" s="21"/>
      <c r="M19" s="21"/>
    </row>
    <row r="20" spans="1:13" ht="17.100000000000001" customHeight="1">
      <c r="A20" s="29">
        <v>2015</v>
      </c>
      <c r="B20" s="28">
        <v>6678</v>
      </c>
      <c r="C20" s="28">
        <v>7913</v>
      </c>
      <c r="D20" s="28">
        <f t="shared" ref="D20:D21" si="2">+C20+B20</f>
        <v>14591</v>
      </c>
      <c r="E20" s="32"/>
      <c r="F20" s="21"/>
      <c r="G20" s="31"/>
      <c r="H20" s="21"/>
      <c r="I20" s="21"/>
      <c r="J20" s="21"/>
      <c r="K20" s="21"/>
      <c r="L20" s="21"/>
      <c r="M20" s="21"/>
    </row>
    <row r="21" spans="1:13" ht="17.100000000000001" customHeight="1">
      <c r="A21" s="29">
        <v>2016</v>
      </c>
      <c r="B21" s="28">
        <v>6079</v>
      </c>
      <c r="C21" s="28">
        <v>8634</v>
      </c>
      <c r="D21" s="28">
        <f t="shared" si="2"/>
        <v>14713</v>
      </c>
      <c r="E21" s="33"/>
      <c r="F21" s="33"/>
      <c r="G21" s="31"/>
      <c r="H21" s="21"/>
      <c r="I21" s="21"/>
      <c r="J21" s="21"/>
      <c r="K21" s="21"/>
      <c r="L21" s="21"/>
      <c r="M21" s="21"/>
    </row>
    <row r="22" spans="1:13" ht="17.100000000000001" customHeight="1">
      <c r="A22" s="29">
        <v>2017</v>
      </c>
      <c r="B22" s="28">
        <v>5523</v>
      </c>
      <c r="C22" s="28">
        <v>8127</v>
      </c>
      <c r="D22" s="28">
        <f t="shared" ref="D22" si="3">+C22+B22</f>
        <v>13650</v>
      </c>
      <c r="E22" s="33"/>
      <c r="F22" s="33"/>
      <c r="G22" s="31"/>
      <c r="H22" s="21"/>
      <c r="I22" s="21"/>
      <c r="J22" s="21"/>
      <c r="K22" s="21"/>
      <c r="L22" s="21"/>
      <c r="M22" s="21"/>
    </row>
    <row r="23" spans="1:13" ht="17.100000000000001" customHeight="1">
      <c r="A23" s="29">
        <v>2018</v>
      </c>
      <c r="B23" s="28">
        <v>5154</v>
      </c>
      <c r="C23" s="28">
        <v>8862</v>
      </c>
      <c r="D23" s="28">
        <f t="shared" ref="D23" si="4">+C23+B23</f>
        <v>14016</v>
      </c>
      <c r="E23" s="33"/>
      <c r="F23" s="33"/>
      <c r="G23" s="31"/>
      <c r="H23" s="21"/>
      <c r="I23" s="21"/>
      <c r="J23" s="21"/>
      <c r="K23" s="21"/>
      <c r="L23" s="21"/>
      <c r="M23" s="21"/>
    </row>
    <row r="24" spans="1:13" ht="17.100000000000001" customHeight="1">
      <c r="A24" s="29">
        <v>2019</v>
      </c>
      <c r="B24" s="28">
        <v>4830</v>
      </c>
      <c r="C24" s="28">
        <v>8896</v>
      </c>
      <c r="D24" s="28">
        <f t="shared" ref="D24" si="5">+C24+B24</f>
        <v>13726</v>
      </c>
      <c r="E24" s="33"/>
      <c r="F24" s="33"/>
      <c r="G24" s="31"/>
      <c r="H24" s="21"/>
      <c r="I24" s="21"/>
      <c r="J24" s="21"/>
      <c r="K24" s="21"/>
      <c r="L24" s="21"/>
      <c r="M24" s="21"/>
    </row>
    <row r="25" spans="1:13" ht="17.100000000000001" customHeight="1">
      <c r="A25" s="29">
        <v>2020</v>
      </c>
      <c r="B25" s="45">
        <v>5004</v>
      </c>
      <c r="C25" s="45">
        <v>9467</v>
      </c>
      <c r="D25" s="28">
        <f t="shared" ref="D25" si="6">+C25+B25</f>
        <v>14471</v>
      </c>
      <c r="E25" s="33"/>
      <c r="F25" s="33"/>
      <c r="G25" s="31"/>
      <c r="H25" s="21"/>
      <c r="I25" s="21"/>
      <c r="J25" s="21"/>
      <c r="K25" s="21"/>
      <c r="L25" s="21"/>
      <c r="M25" s="21"/>
    </row>
    <row r="26" spans="1:13">
      <c r="A26" s="46" t="s">
        <v>13</v>
      </c>
      <c r="B26" s="47"/>
      <c r="C26" s="47"/>
      <c r="D26" s="47"/>
      <c r="E26" s="21"/>
      <c r="F26" s="21"/>
      <c r="G26" s="31"/>
      <c r="H26" s="21"/>
      <c r="I26" s="21"/>
      <c r="J26" s="21"/>
      <c r="K26" s="21"/>
      <c r="L26" s="21"/>
      <c r="M26" s="21"/>
    </row>
    <row r="27" spans="1:13" ht="17.100000000000001" customHeight="1">
      <c r="A27" s="21"/>
      <c r="B27" s="21"/>
      <c r="C27" s="21"/>
      <c r="D27" s="21"/>
      <c r="E27" s="21"/>
      <c r="F27" s="21"/>
      <c r="G27" s="31"/>
      <c r="H27" s="21"/>
      <c r="I27" s="21"/>
      <c r="J27" s="21"/>
      <c r="K27" s="21"/>
      <c r="L27" s="21"/>
      <c r="M27" s="21"/>
    </row>
    <row r="28" spans="1:13" ht="25.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3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3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15" hidden="1" customHeight="1">
      <c r="A34" s="21"/>
      <c r="B34" s="25">
        <f>AVERAGE(B42:B51)</f>
        <v>-8.4973424495545097E-2</v>
      </c>
      <c r="C34" s="25">
        <f t="shared" ref="C34:D34" si="7">AVERAGE(C42:C51)</f>
        <v>-7.7641737579423248E-2</v>
      </c>
      <c r="D34" s="25">
        <f t="shared" si="7"/>
        <v>-8.2024277754398772E-2</v>
      </c>
      <c r="E34" s="21"/>
      <c r="F34" s="21"/>
      <c r="G34" s="21"/>
      <c r="H34" s="21"/>
      <c r="I34" s="21"/>
      <c r="J34" s="21"/>
      <c r="K34" s="21"/>
      <c r="L34" s="21"/>
      <c r="M34" s="21"/>
    </row>
    <row r="35" spans="1:13" hidden="1">
      <c r="A35" s="21"/>
      <c r="B35" s="25">
        <f t="shared" ref="B35:D51" si="8">+(B4-B3)/B3</f>
        <v>-0.16078669263433479</v>
      </c>
      <c r="C35" s="25">
        <f t="shared" si="8"/>
        <v>-6.0586403736377789E-2</v>
      </c>
      <c r="D35" s="25">
        <f t="shared" si="8"/>
        <v>-9.1754143783579795E-2</v>
      </c>
      <c r="E35" s="21"/>
      <c r="F35" s="21"/>
      <c r="G35" s="21"/>
      <c r="H35" s="21"/>
      <c r="I35" s="21"/>
      <c r="J35" s="21"/>
      <c r="K35" s="21"/>
      <c r="L35" s="21"/>
      <c r="M35" s="21"/>
    </row>
    <row r="36" spans="1:13" hidden="1">
      <c r="A36" s="21"/>
      <c r="B36" s="25">
        <f t="shared" si="8"/>
        <v>-0.20673387863800646</v>
      </c>
      <c r="C36" s="25">
        <f t="shared" si="8"/>
        <v>-0.26709018091423836</v>
      </c>
      <c r="D36" s="25">
        <f t="shared" si="8"/>
        <v>-0.24974304021693966</v>
      </c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15" hidden="1" customHeight="1">
      <c r="A37" s="21"/>
      <c r="B37" s="25">
        <f t="shared" si="8"/>
        <v>-0.16181478106565633</v>
      </c>
      <c r="C37" s="25">
        <f t="shared" si="8"/>
        <v>-0.28078219542323557</v>
      </c>
      <c r="D37" s="25">
        <f t="shared" si="8"/>
        <v>-0.24462937592911069</v>
      </c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15" hidden="1" customHeight="1">
      <c r="A38" s="21"/>
      <c r="B38" s="25">
        <f t="shared" si="8"/>
        <v>6.6601819534245002E-2</v>
      </c>
      <c r="C38" s="25">
        <f t="shared" si="8"/>
        <v>-0.32201909641360038</v>
      </c>
      <c r="D38" s="25">
        <f t="shared" si="8"/>
        <v>-0.1909741650427367</v>
      </c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15" hidden="1" customHeight="1">
      <c r="A39" s="21"/>
      <c r="B39" s="25">
        <f t="shared" si="8"/>
        <v>-3.1436081755270642E-2</v>
      </c>
      <c r="C39" s="25">
        <f t="shared" si="8"/>
        <v>-0.14924860455130959</v>
      </c>
      <c r="D39" s="25">
        <f t="shared" si="8"/>
        <v>-9.6873434928811619E-2</v>
      </c>
      <c r="E39" s="21"/>
      <c r="F39" s="21"/>
      <c r="G39" s="21"/>
      <c r="H39" s="21"/>
      <c r="I39" s="21"/>
      <c r="J39" s="21"/>
      <c r="K39" s="21"/>
      <c r="L39" s="21"/>
      <c r="M39" s="21"/>
    </row>
    <row r="40" spans="1:13" ht="15" hidden="1" customHeight="1">
      <c r="A40" s="21"/>
      <c r="B40" s="25">
        <f t="shared" si="8"/>
        <v>-4.2204375519246745E-2</v>
      </c>
      <c r="C40" s="25">
        <f t="shared" si="8"/>
        <v>-1.2062178257797517E-2</v>
      </c>
      <c r="D40" s="25">
        <f t="shared" si="8"/>
        <v>-2.6433230346721594E-2</v>
      </c>
      <c r="E40" s="21"/>
      <c r="F40" s="36"/>
      <c r="G40" s="38"/>
      <c r="H40" s="38"/>
      <c r="I40" s="38"/>
      <c r="J40" s="21"/>
      <c r="K40" s="21"/>
      <c r="L40" s="21"/>
      <c r="M40" s="21"/>
    </row>
    <row r="41" spans="1:13" ht="15" hidden="1" customHeight="1">
      <c r="A41" s="21"/>
      <c r="B41" s="25">
        <f t="shared" si="8"/>
        <v>-3.296131382640375E-2</v>
      </c>
      <c r="C41" s="25">
        <f t="shared" si="8"/>
        <v>-8.1736909323116225E-2</v>
      </c>
      <c r="D41" s="25">
        <f t="shared" si="8"/>
        <v>-5.8858630790929803E-2</v>
      </c>
      <c r="E41" s="21"/>
      <c r="F41" s="36"/>
      <c r="G41" s="38"/>
      <c r="H41" s="38"/>
      <c r="I41" s="38"/>
      <c r="J41" s="21"/>
      <c r="K41" s="21"/>
      <c r="L41" s="21"/>
      <c r="M41" s="21"/>
    </row>
    <row r="42" spans="1:13" ht="15" hidden="1" customHeight="1">
      <c r="A42" s="21"/>
      <c r="B42" s="25">
        <f t="shared" si="8"/>
        <v>-0.17018477545894875</v>
      </c>
      <c r="C42" s="25">
        <f t="shared" si="8"/>
        <v>-1.6801112656467315E-2</v>
      </c>
      <c r="D42" s="25">
        <f t="shared" si="8"/>
        <v>-9.0725690241512474E-2</v>
      </c>
      <c r="E42" s="21"/>
      <c r="F42" s="39"/>
      <c r="G42" s="38"/>
      <c r="H42" s="38"/>
      <c r="I42" s="38"/>
      <c r="J42" s="21"/>
      <c r="K42" s="21"/>
      <c r="L42" s="21"/>
      <c r="M42" s="21"/>
    </row>
    <row r="43" spans="1:13" ht="15" hidden="1" customHeight="1">
      <c r="A43" s="21"/>
      <c r="B43" s="25">
        <f t="shared" si="8"/>
        <v>-8.7771132089068241E-2</v>
      </c>
      <c r="C43" s="25">
        <f t="shared" si="8"/>
        <v>4.356928648220449E-3</v>
      </c>
      <c r="D43" s="25">
        <f t="shared" si="8"/>
        <v>-3.6164817749603805E-2</v>
      </c>
      <c r="E43" s="21"/>
      <c r="F43" s="39"/>
      <c r="G43" s="38"/>
      <c r="H43" s="38"/>
      <c r="I43" s="38"/>
      <c r="J43" s="21"/>
      <c r="K43" s="21"/>
      <c r="L43" s="21"/>
      <c r="M43" s="21"/>
    </row>
    <row r="44" spans="1:13" ht="15" hidden="1" customHeight="1">
      <c r="A44" s="21"/>
      <c r="B44" s="25">
        <f t="shared" si="8"/>
        <v>-5.1662848566237457E-2</v>
      </c>
      <c r="C44" s="25">
        <f t="shared" si="8"/>
        <v>-8.9183098591549298E-2</v>
      </c>
      <c r="D44" s="25">
        <f t="shared" si="8"/>
        <v>-7.3563747574731164E-2</v>
      </c>
      <c r="E44" s="21"/>
      <c r="F44" s="36"/>
      <c r="G44" s="40"/>
      <c r="H44" s="40"/>
      <c r="I44" s="40"/>
      <c r="J44" s="21"/>
      <c r="K44" s="21"/>
      <c r="L44" s="21"/>
      <c r="M44" s="21"/>
    </row>
    <row r="45" spans="1:13" ht="15" hidden="1" customHeight="1">
      <c r="A45" s="21"/>
      <c r="B45" s="25">
        <f t="shared" si="8"/>
        <v>4.5980841316118286E-2</v>
      </c>
      <c r="C45" s="25">
        <f t="shared" si="8"/>
        <v>-8.6719861446155747E-2</v>
      </c>
      <c r="D45" s="25">
        <f t="shared" si="8"/>
        <v>-3.0171801789010366E-2</v>
      </c>
      <c r="E45" s="21"/>
      <c r="F45" s="36"/>
      <c r="G45" s="41"/>
      <c r="H45" s="41"/>
      <c r="I45" s="41"/>
      <c r="J45" s="21"/>
      <c r="K45" s="21"/>
      <c r="L45" s="21"/>
      <c r="M45" s="21"/>
    </row>
    <row r="46" spans="1:13" ht="15" hidden="1" customHeight="1">
      <c r="A46" s="21"/>
      <c r="B46" s="25">
        <f t="shared" si="8"/>
        <v>2.9784184120410926E-2</v>
      </c>
      <c r="C46" s="25">
        <f t="shared" si="8"/>
        <v>-6.1632238401625468E-2</v>
      </c>
      <c r="D46" s="25">
        <f t="shared" si="8"/>
        <v>-1.9617890344777102E-2</v>
      </c>
      <c r="E46" s="21"/>
      <c r="F46" s="42"/>
      <c r="G46" s="42"/>
      <c r="H46" s="42"/>
      <c r="I46" s="42"/>
      <c r="J46" s="21"/>
      <c r="K46" s="21"/>
      <c r="L46" s="21"/>
      <c r="M46" s="21"/>
    </row>
    <row r="47" spans="1:13" ht="15" hidden="1" customHeight="1">
      <c r="A47" s="21"/>
      <c r="B47" s="25">
        <f t="shared" si="8"/>
        <v>-0.14298971463923904</v>
      </c>
      <c r="C47" s="25">
        <f t="shared" si="8"/>
        <v>-0.11981234211476001</v>
      </c>
      <c r="D47" s="25">
        <f t="shared" si="8"/>
        <v>-0.13100126931979392</v>
      </c>
      <c r="E47" s="21"/>
      <c r="F47" s="21"/>
      <c r="G47" s="21"/>
      <c r="H47" s="21"/>
      <c r="I47" s="21"/>
      <c r="J47" s="21"/>
      <c r="K47" s="21"/>
      <c r="L47" s="21"/>
      <c r="M47" s="21"/>
    </row>
    <row r="48" spans="1:13" ht="15" hidden="1" customHeight="1">
      <c r="A48" s="21"/>
      <c r="B48" s="25">
        <f t="shared" si="8"/>
        <v>-0.14889009204114781</v>
      </c>
      <c r="C48" s="25">
        <f t="shared" si="8"/>
        <v>-7.5358753587535882E-2</v>
      </c>
      <c r="D48" s="25">
        <f t="shared" si="8"/>
        <v>-0.11036645615843967</v>
      </c>
      <c r="E48" s="21"/>
      <c r="F48" s="21"/>
      <c r="G48" s="21"/>
      <c r="H48" s="21"/>
      <c r="I48" s="21"/>
      <c r="J48" s="21"/>
      <c r="K48" s="21"/>
      <c r="L48" s="21"/>
      <c r="M48" s="21"/>
    </row>
    <row r="49" spans="1:13" ht="15" hidden="1" customHeight="1">
      <c r="A49" s="21"/>
      <c r="B49" s="25">
        <f t="shared" si="8"/>
        <v>-0.1530958439355386</v>
      </c>
      <c r="C49" s="25">
        <f t="shared" si="8"/>
        <v>-0.11112096488116353</v>
      </c>
      <c r="D49" s="25">
        <f t="shared" si="8"/>
        <v>-0.13023952095808383</v>
      </c>
      <c r="E49" s="21"/>
      <c r="F49" s="21"/>
      <c r="G49" s="21"/>
      <c r="H49" s="21"/>
      <c r="I49" s="21"/>
      <c r="J49" s="21"/>
      <c r="K49" s="21"/>
      <c r="L49" s="21"/>
      <c r="M49" s="21"/>
    </row>
    <row r="50" spans="1:13" hidden="1">
      <c r="A50" s="21"/>
      <c r="B50" s="25">
        <f t="shared" si="8"/>
        <v>-0.10528292438657987</v>
      </c>
      <c r="C50" s="25">
        <f t="shared" si="8"/>
        <v>-0.15993215604110544</v>
      </c>
      <c r="D50" s="25">
        <f t="shared" si="8"/>
        <v>-0.13569485314530008</v>
      </c>
      <c r="E50" s="21"/>
      <c r="F50" s="21"/>
      <c r="G50" s="21"/>
      <c r="H50" s="21"/>
      <c r="I50" s="21"/>
      <c r="J50" s="21"/>
      <c r="K50" s="21"/>
      <c r="L50" s="21"/>
      <c r="M50" s="21"/>
    </row>
    <row r="51" spans="1:13" hidden="1">
      <c r="A51" s="21"/>
      <c r="B51" s="25">
        <f t="shared" si="8"/>
        <v>-6.5621939275220378E-2</v>
      </c>
      <c r="C51" s="25">
        <f t="shared" si="8"/>
        <v>-6.0213776722090259E-2</v>
      </c>
      <c r="D51" s="25">
        <f t="shared" si="8"/>
        <v>-6.269673026273527E-2</v>
      </c>
      <c r="E51" s="21"/>
      <c r="F51" s="21"/>
      <c r="G51" s="21"/>
      <c r="H51" s="21"/>
      <c r="I51" s="21"/>
      <c r="J51" s="21"/>
      <c r="K51" s="21"/>
      <c r="L51" s="21"/>
      <c r="M51" s="21"/>
    </row>
    <row r="52" spans="1:13" ht="14.25" hidden="1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</row>
    <row r="53" spans="1:13" hidden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</row>
    <row r="54" spans="1:13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</row>
    <row r="55" spans="1:13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</row>
  </sheetData>
  <mergeCells count="1">
    <mergeCell ref="A26:D26"/>
  </mergeCells>
  <phoneticPr fontId="0" type="noConversion"/>
  <printOptions horizontalCentered="1"/>
  <pageMargins left="0.3" right="0.3" top="0.3" bottom="0.3" header="0" footer="0"/>
  <pageSetup orientation="portrait" r:id="rId1"/>
  <headerFooter alignWithMargins="0">
    <oddHeader>&amp;C&amp;"Palatino Linotype,Bold"&amp;14Cases Needing Paternity Establishment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workbookViewId="0">
      <pane ySplit="2" topLeftCell="A3" activePane="bottomLeft" state="frozen"/>
      <selection pane="bottomLeft" activeCell="K9" sqref="K9"/>
    </sheetView>
  </sheetViews>
  <sheetFormatPr defaultColWidth="8.88671875" defaultRowHeight="12.75"/>
  <cols>
    <col min="1" max="1" width="8.88671875" style="20"/>
    <col min="2" max="2" width="12.77734375" style="20" customWidth="1"/>
    <col min="3" max="3" width="9.21875" style="20" customWidth="1"/>
    <col min="4" max="4" width="8.33203125" style="20" customWidth="1"/>
    <col min="5" max="5" width="7.109375" style="20" bestFit="1" customWidth="1"/>
    <col min="6" max="6" width="8.6640625" style="20" customWidth="1"/>
    <col min="7" max="7" width="7.21875" style="20" customWidth="1"/>
    <col min="8" max="8" width="8.77734375" style="20" customWidth="1"/>
    <col min="9" max="9" width="11.6640625" style="20" customWidth="1"/>
    <col min="10" max="10" width="9.109375" style="20" customWidth="1"/>
    <col min="11" max="16384" width="8.88671875" style="20"/>
  </cols>
  <sheetData>
    <row r="1" spans="1:16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8" customHeight="1">
      <c r="A2" s="21"/>
      <c r="B2" s="48" t="s">
        <v>18</v>
      </c>
      <c r="C2" s="49"/>
      <c r="D2" s="49"/>
      <c r="E2" s="49"/>
      <c r="F2" s="49"/>
      <c r="G2" s="49"/>
      <c r="H2" s="49"/>
      <c r="I2" s="49"/>
      <c r="J2" s="49"/>
      <c r="K2" s="21"/>
      <c r="L2" s="21"/>
      <c r="M2" s="21"/>
      <c r="N2" s="21"/>
      <c r="O2" s="21"/>
      <c r="P2" s="21"/>
    </row>
    <row r="3" spans="1:16" ht="18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8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8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8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8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18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ht="18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ht="18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ht="18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6"/>
      <c r="L11" s="21"/>
      <c r="M11" s="21"/>
      <c r="N11" s="21"/>
      <c r="O11" s="21"/>
      <c r="P11" s="21"/>
    </row>
    <row r="12" spans="1:16" ht="18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8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18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8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8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18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18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1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38.25" customHeight="1">
      <c r="A20" s="21"/>
      <c r="B20" s="21"/>
      <c r="C20" s="21"/>
      <c r="D20" s="22" t="s">
        <v>14</v>
      </c>
      <c r="E20" s="22" t="s">
        <v>0</v>
      </c>
      <c r="F20" s="22" t="s">
        <v>1</v>
      </c>
      <c r="G20" s="22" t="s">
        <v>2</v>
      </c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14.1" customHeight="1">
      <c r="A21" s="21"/>
      <c r="B21" s="21"/>
      <c r="C21" s="21"/>
      <c r="D21" s="27">
        <v>1998</v>
      </c>
      <c r="E21" s="28">
        <v>31321</v>
      </c>
      <c r="F21" s="28">
        <v>69372</v>
      </c>
      <c r="G21" s="28">
        <f t="shared" ref="G21:G30" si="0">+F21+E21</f>
        <v>100693</v>
      </c>
      <c r="H21" s="21"/>
      <c r="I21" s="21"/>
      <c r="J21" s="21"/>
      <c r="K21" s="21"/>
      <c r="L21" s="21"/>
      <c r="M21" s="21"/>
      <c r="N21" s="21"/>
      <c r="O21" s="21"/>
      <c r="P21" s="21"/>
    </row>
    <row r="22" spans="1:16" ht="14.1" customHeight="1">
      <c r="A22" s="21"/>
      <c r="B22" s="21"/>
      <c r="C22" s="21"/>
      <c r="D22" s="27">
        <v>1999</v>
      </c>
      <c r="E22" s="28">
        <v>26285</v>
      </c>
      <c r="F22" s="28">
        <v>65169</v>
      </c>
      <c r="G22" s="28">
        <f t="shared" si="0"/>
        <v>91454</v>
      </c>
      <c r="H22" s="21"/>
      <c r="I22" s="21"/>
      <c r="J22" s="21"/>
      <c r="K22" s="21"/>
      <c r="L22" s="21"/>
      <c r="M22" s="21"/>
      <c r="N22" s="21"/>
      <c r="O22" s="21"/>
      <c r="P22" s="21"/>
    </row>
    <row r="23" spans="1:16" ht="14.1" customHeight="1">
      <c r="A23" s="21"/>
      <c r="B23" s="21"/>
      <c r="C23" s="21"/>
      <c r="D23" s="27">
        <v>2000</v>
      </c>
      <c r="E23" s="28">
        <v>20851</v>
      </c>
      <c r="F23" s="28">
        <v>47763</v>
      </c>
      <c r="G23" s="28">
        <f t="shared" si="0"/>
        <v>68614</v>
      </c>
      <c r="H23" s="21"/>
      <c r="I23" s="21"/>
      <c r="J23" s="21"/>
      <c r="K23" s="21"/>
      <c r="L23" s="21"/>
      <c r="M23" s="21"/>
      <c r="N23" s="21"/>
      <c r="O23" s="21"/>
      <c r="P23" s="21"/>
    </row>
    <row r="24" spans="1:16" ht="14.1" customHeight="1">
      <c r="A24" s="21"/>
      <c r="B24" s="21"/>
      <c r="C24" s="21"/>
      <c r="D24" s="27" t="s">
        <v>19</v>
      </c>
      <c r="E24" s="28">
        <v>17477</v>
      </c>
      <c r="F24" s="28">
        <v>34352</v>
      </c>
      <c r="G24" s="28">
        <f t="shared" si="0"/>
        <v>51829</v>
      </c>
      <c r="H24" s="21"/>
      <c r="I24" s="21"/>
      <c r="J24" s="21"/>
      <c r="K24" s="21"/>
      <c r="L24" s="21"/>
      <c r="M24" s="21"/>
      <c r="N24" s="21"/>
      <c r="O24" s="21"/>
      <c r="P24" s="21"/>
    </row>
    <row r="25" spans="1:16" ht="14.1" customHeight="1">
      <c r="A25" s="21"/>
      <c r="B25" s="21"/>
      <c r="C25" s="21"/>
      <c r="D25" s="27">
        <v>2002</v>
      </c>
      <c r="E25" s="28">
        <v>18641</v>
      </c>
      <c r="F25" s="28">
        <v>23290</v>
      </c>
      <c r="G25" s="28">
        <f t="shared" si="0"/>
        <v>41931</v>
      </c>
      <c r="H25" s="21"/>
      <c r="I25" s="21"/>
      <c r="J25" s="21"/>
      <c r="K25" s="21"/>
      <c r="L25" s="21"/>
      <c r="M25" s="21"/>
      <c r="N25" s="21"/>
      <c r="O25" s="21"/>
      <c r="P25" s="21"/>
    </row>
    <row r="26" spans="1:16" ht="14.1" customHeight="1">
      <c r="A26" s="21"/>
      <c r="B26" s="21"/>
      <c r="C26" s="21"/>
      <c r="D26" s="27">
        <v>2003</v>
      </c>
      <c r="E26" s="28">
        <v>18055</v>
      </c>
      <c r="F26" s="28">
        <v>19814</v>
      </c>
      <c r="G26" s="28">
        <f t="shared" si="0"/>
        <v>37869</v>
      </c>
      <c r="H26" s="21"/>
      <c r="I26" s="21"/>
      <c r="J26" s="21"/>
      <c r="K26" s="21"/>
      <c r="L26" s="21"/>
      <c r="M26" s="21"/>
      <c r="N26" s="21"/>
      <c r="O26" s="21"/>
      <c r="P26" s="21"/>
    </row>
    <row r="27" spans="1:16" ht="14.1" customHeight="1">
      <c r="A27" s="21"/>
      <c r="B27" s="21"/>
      <c r="C27" s="21"/>
      <c r="D27" s="27">
        <v>2004</v>
      </c>
      <c r="E27" s="28">
        <v>17293</v>
      </c>
      <c r="F27" s="28">
        <v>19575</v>
      </c>
      <c r="G27" s="28">
        <f t="shared" si="0"/>
        <v>36868</v>
      </c>
      <c r="H27" s="21"/>
      <c r="I27" s="21"/>
      <c r="J27" s="21"/>
      <c r="K27" s="21"/>
      <c r="L27" s="21"/>
      <c r="M27" s="21"/>
      <c r="N27" s="21"/>
      <c r="O27" s="21"/>
      <c r="P27" s="21"/>
    </row>
    <row r="28" spans="1:16" ht="14.1" customHeight="1">
      <c r="A28" s="21"/>
      <c r="B28" s="21"/>
      <c r="C28" s="21"/>
      <c r="D28" s="27">
        <v>2005</v>
      </c>
      <c r="E28" s="28">
        <v>16723</v>
      </c>
      <c r="F28" s="28">
        <v>17975</v>
      </c>
      <c r="G28" s="28">
        <f t="shared" si="0"/>
        <v>34698</v>
      </c>
      <c r="H28" s="21"/>
      <c r="I28" s="21"/>
      <c r="J28" s="21"/>
      <c r="K28" s="21"/>
      <c r="L28" s="21"/>
      <c r="M28" s="21"/>
      <c r="N28" s="21"/>
      <c r="O28" s="21"/>
      <c r="P28" s="21"/>
    </row>
    <row r="29" spans="1:16" ht="14.1" customHeight="1">
      <c r="A29" s="21"/>
      <c r="B29" s="21"/>
      <c r="C29" s="21"/>
      <c r="D29" s="29">
        <v>2006</v>
      </c>
      <c r="E29" s="28">
        <v>13877</v>
      </c>
      <c r="F29" s="28">
        <v>17673</v>
      </c>
      <c r="G29" s="28">
        <f t="shared" si="0"/>
        <v>31550</v>
      </c>
      <c r="H29" s="21"/>
      <c r="I29" s="21"/>
      <c r="J29" s="21"/>
      <c r="K29" s="21"/>
      <c r="L29" s="21"/>
      <c r="M29" s="21"/>
      <c r="N29" s="21"/>
      <c r="O29" s="21"/>
      <c r="P29" s="21"/>
    </row>
    <row r="30" spans="1:16" ht="14.1" customHeight="1">
      <c r="A30" s="21"/>
      <c r="B30" s="21"/>
      <c r="C30" s="21"/>
      <c r="D30" s="29">
        <v>2007</v>
      </c>
      <c r="E30" s="28">
        <v>12659</v>
      </c>
      <c r="F30" s="28">
        <v>17750</v>
      </c>
      <c r="G30" s="28">
        <f t="shared" si="0"/>
        <v>30409</v>
      </c>
      <c r="H30" s="21"/>
      <c r="I30" s="21"/>
      <c r="J30" s="21"/>
      <c r="K30" s="21"/>
      <c r="L30" s="21"/>
      <c r="M30" s="21"/>
      <c r="N30" s="21"/>
      <c r="O30" s="21"/>
      <c r="P30" s="21"/>
    </row>
    <row r="31" spans="1:16" ht="14.1" customHeight="1">
      <c r="A31" s="21"/>
      <c r="B31" s="21"/>
      <c r="C31" s="21"/>
      <c r="D31" s="29">
        <v>2008</v>
      </c>
      <c r="E31" s="28">
        <v>12005</v>
      </c>
      <c r="F31" s="28">
        <v>16167</v>
      </c>
      <c r="G31" s="28">
        <v>28172</v>
      </c>
      <c r="H31" s="21"/>
      <c r="I31" s="21"/>
      <c r="J31" s="21"/>
      <c r="K31" s="21"/>
      <c r="L31" s="21"/>
      <c r="M31" s="21"/>
      <c r="N31" s="21"/>
      <c r="O31" s="21"/>
      <c r="P31" s="21"/>
    </row>
    <row r="32" spans="1:16" ht="14.1" customHeight="1">
      <c r="A32" s="21"/>
      <c r="B32" s="21"/>
      <c r="C32" s="21"/>
      <c r="D32" s="29">
        <v>2009</v>
      </c>
      <c r="E32" s="28">
        <v>12557</v>
      </c>
      <c r="F32" s="28">
        <v>14765</v>
      </c>
      <c r="G32" s="28">
        <f t="shared" ref="G32:G42" si="1">+F32+E32</f>
        <v>27322</v>
      </c>
      <c r="H32" s="21"/>
      <c r="I32" s="21"/>
      <c r="J32" s="21"/>
      <c r="K32" s="21"/>
      <c r="L32" s="21"/>
      <c r="M32" s="21"/>
      <c r="N32" s="21"/>
      <c r="O32" s="21"/>
      <c r="P32" s="21"/>
    </row>
    <row r="33" spans="1:16" ht="14.1" customHeight="1">
      <c r="A33" s="30"/>
      <c r="B33" s="21"/>
      <c r="C33" s="30"/>
      <c r="D33" s="29">
        <v>2010</v>
      </c>
      <c r="E33" s="28">
        <v>12931</v>
      </c>
      <c r="F33" s="28">
        <v>13855</v>
      </c>
      <c r="G33" s="28">
        <f t="shared" si="1"/>
        <v>26786</v>
      </c>
      <c r="H33" s="21"/>
      <c r="I33" s="21"/>
      <c r="J33" s="21"/>
      <c r="K33" s="21"/>
      <c r="L33" s="21"/>
      <c r="M33" s="21"/>
      <c r="N33" s="21"/>
      <c r="O33" s="21"/>
      <c r="P33" s="21"/>
    </row>
    <row r="34" spans="1:16" ht="14.1" customHeight="1">
      <c r="A34" s="21"/>
      <c r="B34" s="30"/>
      <c r="C34" s="30"/>
      <c r="D34" s="29">
        <v>2011</v>
      </c>
      <c r="E34" s="28">
        <v>11082</v>
      </c>
      <c r="F34" s="28">
        <v>12195</v>
      </c>
      <c r="G34" s="28">
        <f t="shared" si="1"/>
        <v>23277</v>
      </c>
      <c r="H34" s="21"/>
      <c r="I34" s="21"/>
      <c r="J34" s="21"/>
      <c r="K34" s="21"/>
      <c r="L34" s="21"/>
      <c r="M34" s="21"/>
      <c r="N34" s="21"/>
      <c r="O34" s="21"/>
      <c r="P34" s="21"/>
    </row>
    <row r="35" spans="1:16" ht="14.1" customHeight="1">
      <c r="A35" s="21"/>
      <c r="B35" s="30"/>
      <c r="C35" s="30"/>
      <c r="D35" s="29">
        <v>2012</v>
      </c>
      <c r="E35" s="28">
        <v>9432</v>
      </c>
      <c r="F35" s="28">
        <v>11276</v>
      </c>
      <c r="G35" s="28">
        <f t="shared" si="1"/>
        <v>20708</v>
      </c>
      <c r="H35" s="21"/>
      <c r="I35" s="21"/>
      <c r="J35" s="31"/>
      <c r="K35" s="21"/>
      <c r="L35" s="21"/>
      <c r="M35" s="21"/>
      <c r="N35" s="21"/>
      <c r="O35" s="21"/>
      <c r="P35" s="21"/>
    </row>
    <row r="36" spans="1:16" ht="14.1" customHeight="1">
      <c r="A36" s="21"/>
      <c r="B36" s="30"/>
      <c r="C36" s="30"/>
      <c r="D36" s="29">
        <v>2013</v>
      </c>
      <c r="E36" s="28">
        <v>7988</v>
      </c>
      <c r="F36" s="28">
        <v>10023</v>
      </c>
      <c r="G36" s="28">
        <f t="shared" si="1"/>
        <v>18011</v>
      </c>
      <c r="H36" s="21"/>
      <c r="I36" s="21"/>
      <c r="J36" s="31"/>
      <c r="K36" s="21"/>
      <c r="L36" s="21"/>
      <c r="M36" s="21"/>
      <c r="N36" s="21"/>
      <c r="O36" s="21"/>
      <c r="P36" s="21"/>
    </row>
    <row r="37" spans="1:16" ht="14.1" customHeight="1">
      <c r="A37" s="21"/>
      <c r="B37" s="30"/>
      <c r="C37" s="30"/>
      <c r="D37" s="29">
        <v>2014</v>
      </c>
      <c r="E37" s="28">
        <v>7147</v>
      </c>
      <c r="F37" s="28">
        <v>8420</v>
      </c>
      <c r="G37" s="28">
        <f t="shared" si="1"/>
        <v>15567</v>
      </c>
      <c r="H37" s="21"/>
      <c r="I37" s="21"/>
      <c r="J37" s="31"/>
      <c r="K37" s="21"/>
      <c r="L37" s="21"/>
      <c r="M37" s="21"/>
      <c r="N37" s="21"/>
      <c r="O37" s="21"/>
      <c r="P37" s="21"/>
    </row>
    <row r="38" spans="1:16" ht="14.1" customHeight="1">
      <c r="A38" s="21"/>
      <c r="B38" s="30"/>
      <c r="C38" s="30"/>
      <c r="D38" s="29">
        <v>2015</v>
      </c>
      <c r="E38" s="28">
        <v>6678</v>
      </c>
      <c r="F38" s="28">
        <v>7913</v>
      </c>
      <c r="G38" s="28">
        <f t="shared" si="1"/>
        <v>14591</v>
      </c>
      <c r="H38" s="32"/>
      <c r="I38" s="21"/>
      <c r="J38" s="31"/>
      <c r="K38" s="21"/>
      <c r="L38" s="21"/>
      <c r="M38" s="21"/>
      <c r="N38" s="21"/>
      <c r="O38" s="21"/>
      <c r="P38" s="21"/>
    </row>
    <row r="39" spans="1:16" ht="14.1" customHeight="1">
      <c r="A39" s="21"/>
      <c r="B39" s="30"/>
      <c r="C39" s="30"/>
      <c r="D39" s="29">
        <v>2016</v>
      </c>
      <c r="E39" s="28">
        <v>6079</v>
      </c>
      <c r="F39" s="28">
        <v>8634</v>
      </c>
      <c r="G39" s="28">
        <f t="shared" si="1"/>
        <v>14713</v>
      </c>
      <c r="H39" s="33"/>
      <c r="I39" s="33"/>
      <c r="J39" s="31"/>
      <c r="K39" s="21"/>
      <c r="L39" s="21"/>
      <c r="M39" s="21"/>
      <c r="N39" s="21"/>
      <c r="O39" s="21"/>
      <c r="P39" s="21"/>
    </row>
    <row r="40" spans="1:16" ht="14.1" customHeight="1">
      <c r="A40" s="21"/>
      <c r="B40" s="30"/>
      <c r="C40" s="30"/>
      <c r="D40" s="29">
        <v>2017</v>
      </c>
      <c r="E40" s="28">
        <v>5523</v>
      </c>
      <c r="F40" s="28">
        <v>8127</v>
      </c>
      <c r="G40" s="28">
        <f t="shared" si="1"/>
        <v>13650</v>
      </c>
      <c r="H40" s="33"/>
      <c r="I40" s="33"/>
      <c r="J40" s="31"/>
      <c r="K40" s="21"/>
      <c r="L40" s="21"/>
      <c r="M40" s="21"/>
      <c r="N40" s="21"/>
      <c r="O40" s="21"/>
      <c r="P40" s="21"/>
    </row>
    <row r="41" spans="1:16" ht="14.1" customHeight="1">
      <c r="A41" s="21"/>
      <c r="B41" s="30"/>
      <c r="C41" s="30"/>
      <c r="D41" s="29">
        <v>2018</v>
      </c>
      <c r="E41" s="28">
        <v>5154</v>
      </c>
      <c r="F41" s="28">
        <v>8862</v>
      </c>
      <c r="G41" s="28">
        <f t="shared" si="1"/>
        <v>14016</v>
      </c>
      <c r="H41" s="33"/>
      <c r="I41" s="33"/>
      <c r="J41" s="31"/>
      <c r="K41" s="21"/>
      <c r="L41" s="21"/>
      <c r="M41" s="21"/>
      <c r="N41" s="21"/>
      <c r="O41" s="21"/>
      <c r="P41" s="21"/>
    </row>
    <row r="42" spans="1:16" ht="14.1" customHeight="1">
      <c r="A42" s="21"/>
      <c r="B42" s="30"/>
      <c r="C42" s="30"/>
      <c r="D42" s="29">
        <v>2019</v>
      </c>
      <c r="E42" s="28">
        <f>+'POWER BI'!B23</f>
        <v>4830</v>
      </c>
      <c r="F42" s="28">
        <f>+'POWER BI'!C23</f>
        <v>8896</v>
      </c>
      <c r="G42" s="28">
        <f t="shared" si="1"/>
        <v>13726</v>
      </c>
      <c r="H42" s="33"/>
      <c r="I42" s="33"/>
      <c r="J42" s="31"/>
      <c r="K42" s="21"/>
      <c r="L42" s="21"/>
      <c r="M42" s="21"/>
      <c r="N42" s="21"/>
      <c r="O42" s="21"/>
      <c r="P42" s="21"/>
    </row>
    <row r="43" spans="1:16" ht="14.1" customHeight="1">
      <c r="A43" s="21"/>
      <c r="B43" s="30"/>
      <c r="C43" s="30"/>
      <c r="D43" s="34">
        <v>2020</v>
      </c>
      <c r="E43" s="35">
        <f>+'POWER BI'!B24</f>
        <v>5004</v>
      </c>
      <c r="F43" s="35">
        <f>+'POWER BI'!C24</f>
        <v>9467</v>
      </c>
      <c r="G43" s="35">
        <f t="shared" ref="G43" si="2">+F43+E43</f>
        <v>14471</v>
      </c>
      <c r="H43" s="33"/>
      <c r="I43" s="33"/>
      <c r="J43" s="31"/>
      <c r="K43" s="21"/>
      <c r="L43" s="21"/>
      <c r="M43" s="21"/>
      <c r="N43" s="21"/>
      <c r="O43" s="21"/>
      <c r="P43" s="21"/>
    </row>
    <row r="44" spans="1:16">
      <c r="A44" s="21"/>
      <c r="B44" s="21"/>
      <c r="C44" s="21"/>
      <c r="D44" s="46" t="s">
        <v>13</v>
      </c>
      <c r="E44" s="47"/>
      <c r="F44" s="47"/>
      <c r="G44" s="47"/>
      <c r="H44" s="21"/>
      <c r="I44" s="21"/>
      <c r="J44" s="31"/>
      <c r="K44" s="21"/>
      <c r="L44" s="21"/>
      <c r="M44" s="21"/>
      <c r="N44" s="21"/>
      <c r="O44" s="21"/>
      <c r="P44" s="21"/>
    </row>
    <row r="45" spans="1:16" ht="17.100000000000001" customHeight="1">
      <c r="A45" s="21"/>
      <c r="B45" s="21"/>
      <c r="C45" s="36"/>
      <c r="D45" s="21"/>
      <c r="E45" s="21"/>
      <c r="F45" s="21"/>
      <c r="G45" s="21"/>
      <c r="H45" s="21"/>
      <c r="I45" s="21"/>
      <c r="J45" s="31"/>
      <c r="K45" s="21"/>
      <c r="L45" s="21"/>
      <c r="M45" s="21"/>
      <c r="N45" s="21"/>
      <c r="O45" s="21"/>
      <c r="P45" s="21"/>
    </row>
    <row r="46" spans="1:16" ht="25.5" customHeight="1">
      <c r="A46" s="21"/>
      <c r="B46" s="21"/>
      <c r="C46" s="36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5" customHeight="1">
      <c r="A47" s="21"/>
      <c r="B47" s="21"/>
      <c r="C47" s="36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</row>
    <row r="48" spans="1:16" ht="15" customHeight="1">
      <c r="A48" s="21"/>
      <c r="B48" s="21"/>
      <c r="C48" s="36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</row>
    <row r="49" spans="1:16" ht="15" customHeight="1">
      <c r="A49" s="21"/>
      <c r="B49" s="21"/>
      <c r="C49" s="36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</row>
    <row r="50" spans="1:16" ht="15" customHeight="1">
      <c r="A50" s="21"/>
      <c r="B50" s="37"/>
      <c r="C50" s="36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1:16" ht="1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15" hidden="1" customHeight="1">
      <c r="A52" s="21"/>
      <c r="B52" s="21"/>
      <c r="C52" s="21"/>
      <c r="D52" s="21"/>
      <c r="E52" s="25">
        <f>AVERAGE(E60:E69)</f>
        <v>-8.4973424495545097E-2</v>
      </c>
      <c r="F52" s="25">
        <f t="shared" ref="F52:G52" si="3">AVERAGE(F60:F69)</f>
        <v>-7.7641737579423248E-2</v>
      </c>
      <c r="G52" s="25">
        <f t="shared" si="3"/>
        <v>-8.2024277754398772E-2</v>
      </c>
      <c r="H52" s="21"/>
      <c r="I52" s="21"/>
      <c r="J52" s="21"/>
      <c r="K52" s="21"/>
      <c r="L52" s="21"/>
      <c r="M52" s="21"/>
      <c r="N52" s="21"/>
      <c r="O52" s="21"/>
      <c r="P52" s="21"/>
    </row>
    <row r="53" spans="1:16" hidden="1">
      <c r="A53" s="21"/>
      <c r="B53" s="21">
        <v>1998</v>
      </c>
      <c r="C53" s="21">
        <f>+B53+1</f>
        <v>1999</v>
      </c>
      <c r="D53" s="21"/>
      <c r="E53" s="25">
        <f t="shared" ref="E53:G68" si="4">+(E22-E21)/E21</f>
        <v>-0.16078669263433479</v>
      </c>
      <c r="F53" s="25">
        <f t="shared" si="4"/>
        <v>-6.0586403736377789E-2</v>
      </c>
      <c r="G53" s="25">
        <f t="shared" si="4"/>
        <v>-9.1754143783579795E-2</v>
      </c>
      <c r="H53" s="21"/>
      <c r="I53" s="21"/>
      <c r="J53" s="21"/>
      <c r="K53" s="21"/>
      <c r="L53" s="21"/>
      <c r="M53" s="21"/>
      <c r="N53" s="21"/>
      <c r="O53" s="21"/>
      <c r="P53" s="21"/>
    </row>
    <row r="54" spans="1:16" hidden="1">
      <c r="A54" s="21"/>
      <c r="B54" s="21">
        <f>+C53</f>
        <v>1999</v>
      </c>
      <c r="C54" s="21">
        <f>+B54+1</f>
        <v>2000</v>
      </c>
      <c r="D54" s="21"/>
      <c r="E54" s="25">
        <f t="shared" si="4"/>
        <v>-0.20673387863800646</v>
      </c>
      <c r="F54" s="25">
        <f t="shared" si="4"/>
        <v>-0.26709018091423836</v>
      </c>
      <c r="G54" s="25">
        <f t="shared" si="4"/>
        <v>-0.24974304021693966</v>
      </c>
      <c r="H54" s="21"/>
      <c r="I54" s="21"/>
      <c r="J54" s="21"/>
      <c r="K54" s="21"/>
      <c r="L54" s="21"/>
      <c r="M54" s="21"/>
      <c r="N54" s="21"/>
      <c r="O54" s="21"/>
      <c r="P54" s="21"/>
    </row>
    <row r="55" spans="1:16" ht="15" hidden="1" customHeight="1">
      <c r="A55" s="21"/>
      <c r="B55" s="21">
        <f t="shared" ref="B55:B69" si="5">+C54</f>
        <v>2000</v>
      </c>
      <c r="C55" s="21">
        <f t="shared" ref="C55:C69" si="6">+B55+1</f>
        <v>2001</v>
      </c>
      <c r="D55" s="21"/>
      <c r="E55" s="25">
        <f t="shared" si="4"/>
        <v>-0.16181478106565633</v>
      </c>
      <c r="F55" s="25">
        <f t="shared" si="4"/>
        <v>-0.28078219542323557</v>
      </c>
      <c r="G55" s="25">
        <f t="shared" si="4"/>
        <v>-0.24462937592911069</v>
      </c>
      <c r="H55" s="21"/>
      <c r="I55" s="21"/>
      <c r="J55" s="21"/>
      <c r="K55" s="21"/>
      <c r="L55" s="21"/>
      <c r="M55" s="21"/>
      <c r="N55" s="21"/>
      <c r="O55" s="21"/>
      <c r="P55" s="21"/>
    </row>
    <row r="56" spans="1:16" ht="15" hidden="1" customHeight="1">
      <c r="A56" s="21"/>
      <c r="B56" s="21">
        <f t="shared" si="5"/>
        <v>2001</v>
      </c>
      <c r="C56" s="21">
        <f t="shared" si="6"/>
        <v>2002</v>
      </c>
      <c r="D56" s="21"/>
      <c r="E56" s="25">
        <f t="shared" si="4"/>
        <v>6.6601819534245002E-2</v>
      </c>
      <c r="F56" s="25">
        <f t="shared" si="4"/>
        <v>-0.32201909641360038</v>
      </c>
      <c r="G56" s="25">
        <f t="shared" si="4"/>
        <v>-0.1909741650427367</v>
      </c>
      <c r="H56" s="21"/>
      <c r="I56" s="21"/>
      <c r="J56" s="21"/>
      <c r="K56" s="21"/>
      <c r="L56" s="21"/>
      <c r="M56" s="21"/>
      <c r="N56" s="21"/>
      <c r="O56" s="21"/>
      <c r="P56" s="21"/>
    </row>
    <row r="57" spans="1:16" ht="15" hidden="1" customHeight="1">
      <c r="A57" s="21"/>
      <c r="B57" s="21">
        <f t="shared" si="5"/>
        <v>2002</v>
      </c>
      <c r="C57" s="21">
        <f t="shared" si="6"/>
        <v>2003</v>
      </c>
      <c r="D57" s="21"/>
      <c r="E57" s="25">
        <f t="shared" si="4"/>
        <v>-3.1436081755270642E-2</v>
      </c>
      <c r="F57" s="25">
        <f t="shared" si="4"/>
        <v>-0.14924860455130959</v>
      </c>
      <c r="G57" s="25">
        <f t="shared" si="4"/>
        <v>-9.6873434928811619E-2</v>
      </c>
      <c r="H57" s="21"/>
      <c r="I57" s="21"/>
      <c r="J57" s="21"/>
      <c r="K57" s="21"/>
      <c r="L57" s="21"/>
      <c r="M57" s="21"/>
      <c r="N57" s="21"/>
      <c r="O57" s="21"/>
      <c r="P57" s="21"/>
    </row>
    <row r="58" spans="1:16" ht="15" hidden="1" customHeight="1">
      <c r="A58" s="21"/>
      <c r="B58" s="21">
        <f t="shared" si="5"/>
        <v>2003</v>
      </c>
      <c r="C58" s="21">
        <f t="shared" si="6"/>
        <v>2004</v>
      </c>
      <c r="D58" s="21"/>
      <c r="E58" s="25">
        <f t="shared" si="4"/>
        <v>-4.2204375519246745E-2</v>
      </c>
      <c r="F58" s="25">
        <f t="shared" si="4"/>
        <v>-1.2062178257797517E-2</v>
      </c>
      <c r="G58" s="25">
        <f t="shared" si="4"/>
        <v>-2.6433230346721594E-2</v>
      </c>
      <c r="H58" s="21"/>
      <c r="I58" s="36"/>
      <c r="J58" s="38"/>
      <c r="K58" s="38"/>
      <c r="L58" s="38"/>
      <c r="M58" s="21"/>
      <c r="N58" s="21"/>
      <c r="O58" s="21"/>
      <c r="P58" s="21"/>
    </row>
    <row r="59" spans="1:16" ht="15" hidden="1" customHeight="1">
      <c r="A59" s="21"/>
      <c r="B59" s="21">
        <f t="shared" si="5"/>
        <v>2004</v>
      </c>
      <c r="C59" s="21">
        <f t="shared" si="6"/>
        <v>2005</v>
      </c>
      <c r="D59" s="21"/>
      <c r="E59" s="25">
        <f t="shared" si="4"/>
        <v>-3.296131382640375E-2</v>
      </c>
      <c r="F59" s="25">
        <f t="shared" si="4"/>
        <v>-8.1736909323116225E-2</v>
      </c>
      <c r="G59" s="25">
        <f t="shared" si="4"/>
        <v>-5.8858630790929803E-2</v>
      </c>
      <c r="H59" s="21"/>
      <c r="I59" s="36"/>
      <c r="J59" s="38"/>
      <c r="K59" s="38"/>
      <c r="L59" s="38"/>
      <c r="M59" s="21"/>
      <c r="N59" s="21"/>
      <c r="O59" s="21"/>
      <c r="P59" s="21"/>
    </row>
    <row r="60" spans="1:16" ht="15" hidden="1" customHeight="1">
      <c r="A60" s="21"/>
      <c r="B60" s="21">
        <f t="shared" si="5"/>
        <v>2005</v>
      </c>
      <c r="C60" s="21">
        <f t="shared" si="6"/>
        <v>2006</v>
      </c>
      <c r="D60" s="21"/>
      <c r="E60" s="25">
        <f t="shared" si="4"/>
        <v>-0.17018477545894875</v>
      </c>
      <c r="F60" s="25">
        <f t="shared" si="4"/>
        <v>-1.6801112656467315E-2</v>
      </c>
      <c r="G60" s="25">
        <f t="shared" si="4"/>
        <v>-9.0725690241512474E-2</v>
      </c>
      <c r="H60" s="21"/>
      <c r="I60" s="39"/>
      <c r="J60" s="38"/>
      <c r="K60" s="38"/>
      <c r="L60" s="38"/>
      <c r="M60" s="21"/>
      <c r="N60" s="21"/>
      <c r="O60" s="21"/>
      <c r="P60" s="21"/>
    </row>
    <row r="61" spans="1:16" ht="15" hidden="1" customHeight="1">
      <c r="A61" s="21"/>
      <c r="B61" s="21">
        <f t="shared" si="5"/>
        <v>2006</v>
      </c>
      <c r="C61" s="21">
        <f t="shared" si="6"/>
        <v>2007</v>
      </c>
      <c r="D61" s="21"/>
      <c r="E61" s="25">
        <f t="shared" si="4"/>
        <v>-8.7771132089068241E-2</v>
      </c>
      <c r="F61" s="25">
        <f t="shared" si="4"/>
        <v>4.356928648220449E-3</v>
      </c>
      <c r="G61" s="25">
        <f t="shared" si="4"/>
        <v>-3.6164817749603805E-2</v>
      </c>
      <c r="H61" s="21"/>
      <c r="I61" s="39"/>
      <c r="J61" s="38"/>
      <c r="K61" s="38"/>
      <c r="L61" s="38"/>
      <c r="M61" s="21"/>
      <c r="N61" s="21"/>
      <c r="O61" s="21"/>
      <c r="P61" s="21"/>
    </row>
    <row r="62" spans="1:16" ht="15" hidden="1" customHeight="1">
      <c r="A62" s="21"/>
      <c r="B62" s="21">
        <f t="shared" si="5"/>
        <v>2007</v>
      </c>
      <c r="C62" s="21">
        <f t="shared" si="6"/>
        <v>2008</v>
      </c>
      <c r="D62" s="21"/>
      <c r="E62" s="25">
        <f t="shared" si="4"/>
        <v>-5.1662848566237457E-2</v>
      </c>
      <c r="F62" s="25">
        <f t="shared" si="4"/>
        <v>-8.9183098591549298E-2</v>
      </c>
      <c r="G62" s="25">
        <f t="shared" si="4"/>
        <v>-7.3563747574731164E-2</v>
      </c>
      <c r="H62" s="21"/>
      <c r="I62" s="36"/>
      <c r="J62" s="40"/>
      <c r="K62" s="40"/>
      <c r="L62" s="40"/>
      <c r="M62" s="21"/>
      <c r="N62" s="21"/>
      <c r="O62" s="21"/>
      <c r="P62" s="21"/>
    </row>
    <row r="63" spans="1:16" ht="15" hidden="1" customHeight="1">
      <c r="A63" s="21"/>
      <c r="B63" s="21">
        <f t="shared" si="5"/>
        <v>2008</v>
      </c>
      <c r="C63" s="21">
        <f t="shared" si="6"/>
        <v>2009</v>
      </c>
      <c r="D63" s="21"/>
      <c r="E63" s="25">
        <f t="shared" si="4"/>
        <v>4.5980841316118286E-2</v>
      </c>
      <c r="F63" s="25">
        <f t="shared" si="4"/>
        <v>-8.6719861446155747E-2</v>
      </c>
      <c r="G63" s="25">
        <f t="shared" si="4"/>
        <v>-3.0171801789010366E-2</v>
      </c>
      <c r="H63" s="21"/>
      <c r="I63" s="36"/>
      <c r="J63" s="41"/>
      <c r="K63" s="41"/>
      <c r="L63" s="41"/>
      <c r="M63" s="21"/>
      <c r="N63" s="21"/>
      <c r="O63" s="21"/>
      <c r="P63" s="21"/>
    </row>
    <row r="64" spans="1:16" ht="15" hidden="1" customHeight="1">
      <c r="A64" s="21"/>
      <c r="B64" s="21">
        <f t="shared" si="5"/>
        <v>2009</v>
      </c>
      <c r="C64" s="21">
        <f t="shared" si="6"/>
        <v>2010</v>
      </c>
      <c r="D64" s="21"/>
      <c r="E64" s="25">
        <f t="shared" si="4"/>
        <v>2.9784184120410926E-2</v>
      </c>
      <c r="F64" s="25">
        <f t="shared" si="4"/>
        <v>-6.1632238401625468E-2</v>
      </c>
      <c r="G64" s="25">
        <f t="shared" si="4"/>
        <v>-1.9617890344777102E-2</v>
      </c>
      <c r="H64" s="21"/>
      <c r="I64" s="42"/>
      <c r="J64" s="42"/>
      <c r="K64" s="42"/>
      <c r="L64" s="42"/>
      <c r="M64" s="21"/>
      <c r="N64" s="21"/>
      <c r="O64" s="21"/>
      <c r="P64" s="21"/>
    </row>
    <row r="65" spans="1:16" ht="15" hidden="1" customHeight="1">
      <c r="A65" s="21"/>
      <c r="B65" s="21">
        <f t="shared" si="5"/>
        <v>2010</v>
      </c>
      <c r="C65" s="21">
        <f t="shared" si="6"/>
        <v>2011</v>
      </c>
      <c r="D65" s="21"/>
      <c r="E65" s="25">
        <f t="shared" si="4"/>
        <v>-0.14298971463923904</v>
      </c>
      <c r="F65" s="25">
        <f t="shared" si="4"/>
        <v>-0.11981234211476001</v>
      </c>
      <c r="G65" s="25">
        <f t="shared" si="4"/>
        <v>-0.13100126931979392</v>
      </c>
      <c r="H65" s="21"/>
      <c r="I65" s="21"/>
      <c r="J65" s="21"/>
      <c r="K65" s="21"/>
      <c r="L65" s="21"/>
      <c r="M65" s="21"/>
      <c r="N65" s="21"/>
      <c r="O65" s="21"/>
      <c r="P65" s="21"/>
    </row>
    <row r="66" spans="1:16" ht="15" hidden="1" customHeight="1">
      <c r="A66" s="21"/>
      <c r="B66" s="21">
        <f t="shared" si="5"/>
        <v>2011</v>
      </c>
      <c r="C66" s="21">
        <f t="shared" si="6"/>
        <v>2012</v>
      </c>
      <c r="D66" s="21"/>
      <c r="E66" s="25">
        <f t="shared" si="4"/>
        <v>-0.14889009204114781</v>
      </c>
      <c r="F66" s="25">
        <f t="shared" si="4"/>
        <v>-7.5358753587535882E-2</v>
      </c>
      <c r="G66" s="25">
        <f t="shared" si="4"/>
        <v>-0.11036645615843967</v>
      </c>
      <c r="H66" s="21"/>
      <c r="I66" s="21"/>
      <c r="J66" s="21"/>
      <c r="K66" s="21"/>
      <c r="L66" s="21"/>
      <c r="M66" s="21"/>
      <c r="N66" s="21"/>
      <c r="O66" s="21"/>
      <c r="P66" s="21"/>
    </row>
    <row r="67" spans="1:16" ht="15" hidden="1" customHeight="1">
      <c r="A67" s="21"/>
      <c r="B67" s="21">
        <f t="shared" si="5"/>
        <v>2012</v>
      </c>
      <c r="C67" s="21">
        <f t="shared" si="6"/>
        <v>2013</v>
      </c>
      <c r="D67" s="21"/>
      <c r="E67" s="25">
        <f t="shared" si="4"/>
        <v>-0.1530958439355386</v>
      </c>
      <c r="F67" s="25">
        <f t="shared" si="4"/>
        <v>-0.11112096488116353</v>
      </c>
      <c r="G67" s="25">
        <f t="shared" si="4"/>
        <v>-0.13023952095808383</v>
      </c>
      <c r="H67" s="21"/>
      <c r="I67" s="21"/>
      <c r="J67" s="21"/>
      <c r="K67" s="21"/>
      <c r="L67" s="21"/>
      <c r="M67" s="21"/>
      <c r="N67" s="21"/>
      <c r="O67" s="21"/>
      <c r="P67" s="21"/>
    </row>
    <row r="68" spans="1:16" hidden="1">
      <c r="A68" s="21"/>
      <c r="B68" s="21">
        <f t="shared" si="5"/>
        <v>2013</v>
      </c>
      <c r="C68" s="21">
        <f t="shared" si="6"/>
        <v>2014</v>
      </c>
      <c r="D68" s="21"/>
      <c r="E68" s="25">
        <f t="shared" si="4"/>
        <v>-0.10528292438657987</v>
      </c>
      <c r="F68" s="25">
        <f t="shared" si="4"/>
        <v>-0.15993215604110544</v>
      </c>
      <c r="G68" s="25">
        <f t="shared" si="4"/>
        <v>-0.13569485314530008</v>
      </c>
      <c r="H68" s="21"/>
      <c r="I68" s="21"/>
      <c r="J68" s="21"/>
      <c r="K68" s="21"/>
      <c r="L68" s="21"/>
      <c r="M68" s="21"/>
      <c r="N68" s="21"/>
      <c r="O68" s="21"/>
      <c r="P68" s="21"/>
    </row>
    <row r="69" spans="1:16" hidden="1">
      <c r="A69" s="21"/>
      <c r="B69" s="21">
        <f t="shared" si="5"/>
        <v>2014</v>
      </c>
      <c r="C69" s="21">
        <f t="shared" si="6"/>
        <v>2015</v>
      </c>
      <c r="D69" s="21"/>
      <c r="E69" s="25">
        <f t="shared" ref="E69:G69" si="7">+(E38-E37)/E37</f>
        <v>-6.5621939275220378E-2</v>
      </c>
      <c r="F69" s="25">
        <f t="shared" si="7"/>
        <v>-6.0213776722090259E-2</v>
      </c>
      <c r="G69" s="25">
        <f t="shared" si="7"/>
        <v>-6.269673026273527E-2</v>
      </c>
      <c r="H69" s="21"/>
      <c r="I69" s="21"/>
      <c r="J69" s="21"/>
      <c r="K69" s="21"/>
      <c r="L69" s="21"/>
      <c r="M69" s="21"/>
      <c r="N69" s="21"/>
      <c r="O69" s="21"/>
      <c r="P69" s="21"/>
    </row>
    <row r="70" spans="1:16" ht="14.25" hidden="1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1:16" hidden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1:16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1:16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</sheetData>
  <mergeCells count="2">
    <mergeCell ref="B2:J2"/>
    <mergeCell ref="D44:G44"/>
  </mergeCells>
  <printOptions horizontalCentered="1"/>
  <pageMargins left="0.3" right="0.3" top="0.3" bottom="0.3" header="0" footer="0"/>
  <pageSetup orientation="portrait" r:id="rId1"/>
  <headerFooter alignWithMargins="0">
    <oddHeader>&amp;C&amp;"Palatino Linotype,Bold"&amp;14Cases Needing Paternity Establishment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30"/>
  <sheetViews>
    <sheetView workbookViewId="0">
      <selection activeCell="D30" sqref="D30"/>
    </sheetView>
  </sheetViews>
  <sheetFormatPr defaultRowHeight="15"/>
  <cols>
    <col min="1" max="1" width="4.88671875" bestFit="1" customWidth="1"/>
    <col min="3" max="3" width="10" customWidth="1"/>
    <col min="4" max="6" width="9.6640625" customWidth="1"/>
    <col min="7" max="7" width="9.77734375" customWidth="1"/>
    <col min="8" max="8" width="3.6640625" bestFit="1" customWidth="1"/>
  </cols>
  <sheetData>
    <row r="1" spans="1:13">
      <c r="A1" s="50" t="s">
        <v>4</v>
      </c>
      <c r="B1" s="50"/>
      <c r="C1" s="50"/>
      <c r="D1" s="50"/>
      <c r="E1" s="1"/>
      <c r="F1" s="51"/>
      <c r="G1" s="51"/>
      <c r="H1" s="1"/>
      <c r="I1" s="1"/>
      <c r="J1" s="1"/>
      <c r="K1" s="1"/>
      <c r="L1" s="1"/>
      <c r="M1" s="1"/>
    </row>
    <row r="2" spans="1:13" ht="48">
      <c r="A2" s="11" t="s">
        <v>5</v>
      </c>
      <c r="B2" s="11" t="s">
        <v>7</v>
      </c>
      <c r="C2" s="11" t="s">
        <v>8</v>
      </c>
      <c r="D2" s="11" t="s">
        <v>9</v>
      </c>
      <c r="E2" s="16" t="s">
        <v>10</v>
      </c>
      <c r="F2" s="16" t="s">
        <v>11</v>
      </c>
      <c r="G2" s="16" t="s">
        <v>12</v>
      </c>
      <c r="H2" s="1"/>
      <c r="I2" s="1"/>
      <c r="J2" s="1"/>
      <c r="K2" s="1"/>
      <c r="L2" s="1"/>
      <c r="M2" s="1"/>
    </row>
    <row r="3" spans="1:13">
      <c r="A3" s="12">
        <v>1993</v>
      </c>
      <c r="B3" s="9">
        <v>13047</v>
      </c>
      <c r="C3" s="9">
        <v>7483</v>
      </c>
      <c r="D3" s="9">
        <f t="shared" ref="D3:D14" si="0">+B3+C3</f>
        <v>20530</v>
      </c>
      <c r="E3" s="1"/>
      <c r="F3" s="3"/>
      <c r="G3" s="3"/>
      <c r="H3" s="1"/>
      <c r="I3" s="1"/>
      <c r="J3" s="1"/>
      <c r="K3" s="1"/>
      <c r="L3" s="1"/>
      <c r="M3" s="1"/>
    </row>
    <row r="4" spans="1:13">
      <c r="A4" s="12">
        <v>1994</v>
      </c>
      <c r="B4" s="9">
        <v>12784</v>
      </c>
      <c r="C4" s="9">
        <v>9189</v>
      </c>
      <c r="D4" s="9">
        <f t="shared" si="0"/>
        <v>21973</v>
      </c>
      <c r="E4" s="1"/>
      <c r="F4" s="7"/>
      <c r="G4" s="7"/>
      <c r="H4" s="1"/>
      <c r="I4" s="1"/>
      <c r="J4" s="1"/>
      <c r="K4" s="1"/>
      <c r="L4" s="1"/>
      <c r="M4" s="1"/>
    </row>
    <row r="5" spans="1:13">
      <c r="A5" s="12">
        <v>1995</v>
      </c>
      <c r="B5" s="9">
        <v>14236</v>
      </c>
      <c r="C5" s="9">
        <v>12431</v>
      </c>
      <c r="D5" s="9">
        <f t="shared" si="0"/>
        <v>26667</v>
      </c>
      <c r="E5" s="1"/>
      <c r="F5" s="7"/>
      <c r="G5" s="7"/>
      <c r="H5" s="1"/>
      <c r="I5" s="1"/>
      <c r="J5" s="1"/>
      <c r="K5" s="1"/>
      <c r="L5" s="1"/>
      <c r="M5" s="1"/>
    </row>
    <row r="6" spans="1:13">
      <c r="A6" s="12">
        <v>1996</v>
      </c>
      <c r="B6" s="9">
        <v>12683</v>
      </c>
      <c r="C6" s="9">
        <v>12483</v>
      </c>
      <c r="D6" s="9">
        <f t="shared" si="0"/>
        <v>25166</v>
      </c>
      <c r="E6" s="1"/>
      <c r="F6" s="7"/>
      <c r="G6" s="7"/>
      <c r="H6" s="1"/>
      <c r="I6" s="1"/>
      <c r="J6" s="1"/>
      <c r="K6" s="1"/>
      <c r="L6" s="1"/>
      <c r="M6" s="1"/>
    </row>
    <row r="7" spans="1:13">
      <c r="A7" s="12">
        <v>1997</v>
      </c>
      <c r="B7" s="9">
        <v>8678</v>
      </c>
      <c r="C7" s="9">
        <v>13106</v>
      </c>
      <c r="D7" s="9">
        <f t="shared" si="0"/>
        <v>21784</v>
      </c>
      <c r="E7" s="1"/>
      <c r="F7" s="8"/>
      <c r="G7" s="7"/>
      <c r="H7" s="1"/>
      <c r="I7" s="1"/>
      <c r="J7" s="1"/>
      <c r="K7" s="1"/>
      <c r="L7" s="1"/>
      <c r="M7" s="1"/>
    </row>
    <row r="8" spans="1:13">
      <c r="A8" s="12">
        <v>1998</v>
      </c>
      <c r="B8" s="9">
        <v>5600</v>
      </c>
      <c r="C8" s="9">
        <v>13434</v>
      </c>
      <c r="D8" s="9">
        <f t="shared" si="0"/>
        <v>19034</v>
      </c>
      <c r="E8" s="14">
        <v>31321</v>
      </c>
      <c r="F8" s="14">
        <v>69372</v>
      </c>
      <c r="G8" s="14">
        <f>+F8+E8</f>
        <v>100693</v>
      </c>
      <c r="H8" s="19">
        <f>+D8/G8</f>
        <v>0.18903002194790106</v>
      </c>
      <c r="I8" s="1"/>
      <c r="J8" s="1"/>
      <c r="K8" s="1"/>
      <c r="L8" s="1"/>
      <c r="M8" s="1"/>
    </row>
    <row r="9" spans="1:13">
      <c r="A9" s="12">
        <v>1999</v>
      </c>
      <c r="B9" s="9">
        <v>5229</v>
      </c>
      <c r="C9" s="9">
        <v>14223</v>
      </c>
      <c r="D9" s="9">
        <f t="shared" si="0"/>
        <v>19452</v>
      </c>
      <c r="E9" s="14">
        <v>26285</v>
      </c>
      <c r="F9" s="14">
        <v>65169</v>
      </c>
      <c r="G9" s="14">
        <f t="shared" ref="G9:G15" si="1">+F9+E9</f>
        <v>91454</v>
      </c>
      <c r="H9" s="19">
        <f t="shared" ref="H9:H15" si="2">+D9/G9</f>
        <v>0.21269709362083669</v>
      </c>
      <c r="I9" s="1"/>
      <c r="J9" s="1"/>
      <c r="K9" s="1"/>
      <c r="L9" s="1"/>
      <c r="M9" s="1"/>
    </row>
    <row r="10" spans="1:13">
      <c r="A10" s="12">
        <v>2000</v>
      </c>
      <c r="B10" s="9">
        <v>4266</v>
      </c>
      <c r="C10" s="9">
        <v>13071</v>
      </c>
      <c r="D10" s="9">
        <f t="shared" si="0"/>
        <v>17337</v>
      </c>
      <c r="E10" s="14">
        <v>20851</v>
      </c>
      <c r="F10" s="14">
        <v>47763</v>
      </c>
      <c r="G10" s="14">
        <f t="shared" si="1"/>
        <v>68614</v>
      </c>
      <c r="H10" s="19">
        <f t="shared" si="2"/>
        <v>0.2526743813215962</v>
      </c>
      <c r="I10" s="1"/>
      <c r="J10" s="1"/>
      <c r="K10" s="1"/>
      <c r="L10" s="1"/>
      <c r="M10" s="1"/>
    </row>
    <row r="11" spans="1:13">
      <c r="A11" s="12">
        <v>2001</v>
      </c>
      <c r="B11" s="9">
        <v>3912</v>
      </c>
      <c r="C11" s="9">
        <v>12013</v>
      </c>
      <c r="D11" s="9">
        <f t="shared" si="0"/>
        <v>15925</v>
      </c>
      <c r="E11" s="9">
        <v>17477</v>
      </c>
      <c r="F11" s="9">
        <v>34352</v>
      </c>
      <c r="G11" s="14">
        <f t="shared" si="1"/>
        <v>51829</v>
      </c>
      <c r="H11" s="19">
        <f t="shared" si="2"/>
        <v>0.30726041405390803</v>
      </c>
      <c r="I11" s="1"/>
      <c r="J11" s="1"/>
      <c r="K11" s="1"/>
      <c r="L11" s="1"/>
      <c r="M11" s="1"/>
    </row>
    <row r="12" spans="1:13">
      <c r="A12" s="12">
        <v>2002</v>
      </c>
      <c r="B12" s="9">
        <v>3553</v>
      </c>
      <c r="C12" s="9">
        <v>10494</v>
      </c>
      <c r="D12" s="9">
        <f t="shared" si="0"/>
        <v>14047</v>
      </c>
      <c r="E12" s="14">
        <v>18641</v>
      </c>
      <c r="F12" s="14">
        <v>23290</v>
      </c>
      <c r="G12" s="14">
        <f t="shared" si="1"/>
        <v>41931</v>
      </c>
      <c r="H12" s="19">
        <f t="shared" si="2"/>
        <v>0.33500274260093965</v>
      </c>
      <c r="I12" s="1"/>
      <c r="J12" s="1"/>
      <c r="K12" s="1"/>
      <c r="L12" s="1"/>
      <c r="M12" s="1"/>
    </row>
    <row r="13" spans="1:13">
      <c r="A13" s="12">
        <v>2003</v>
      </c>
      <c r="B13" s="9">
        <v>3667</v>
      </c>
      <c r="C13" s="9">
        <v>7012</v>
      </c>
      <c r="D13" s="9">
        <f t="shared" si="0"/>
        <v>10679</v>
      </c>
      <c r="E13" s="14">
        <v>18055</v>
      </c>
      <c r="F13" s="14">
        <v>19814</v>
      </c>
      <c r="G13" s="14">
        <f t="shared" si="1"/>
        <v>37869</v>
      </c>
      <c r="H13" s="19">
        <f t="shared" si="2"/>
        <v>0.28199846840423565</v>
      </c>
      <c r="I13" s="1"/>
      <c r="J13" s="1"/>
      <c r="K13" s="1"/>
      <c r="L13" s="1"/>
      <c r="M13" s="1"/>
    </row>
    <row r="14" spans="1:13">
      <c r="A14" s="12">
        <v>2004</v>
      </c>
      <c r="B14" s="9">
        <v>3690</v>
      </c>
      <c r="C14" s="9">
        <v>5575</v>
      </c>
      <c r="D14" s="9">
        <f t="shared" si="0"/>
        <v>9265</v>
      </c>
      <c r="E14" s="14">
        <v>17293</v>
      </c>
      <c r="F14" s="14">
        <v>19575</v>
      </c>
      <c r="G14" s="14">
        <f t="shared" si="1"/>
        <v>36868</v>
      </c>
      <c r="H14" s="19">
        <f t="shared" si="2"/>
        <v>0.25130194206357814</v>
      </c>
      <c r="I14" s="1"/>
      <c r="J14" s="1"/>
      <c r="K14" s="1"/>
      <c r="L14" s="1"/>
      <c r="M14" s="1"/>
    </row>
    <row r="15" spans="1:13">
      <c r="A15" s="12">
        <v>2005</v>
      </c>
      <c r="B15" s="9">
        <v>3716</v>
      </c>
      <c r="C15" s="9">
        <v>5586</v>
      </c>
      <c r="D15" s="9">
        <f>+B15+C15</f>
        <v>9302</v>
      </c>
      <c r="E15" s="18">
        <v>16723</v>
      </c>
      <c r="F15" s="18">
        <v>17975</v>
      </c>
      <c r="G15" s="18">
        <f t="shared" si="1"/>
        <v>34698</v>
      </c>
      <c r="H15" s="19">
        <f t="shared" si="2"/>
        <v>0.26808461582800164</v>
      </c>
      <c r="I15" s="1"/>
      <c r="J15" s="1"/>
      <c r="K15" s="1"/>
      <c r="L15" s="1"/>
      <c r="M15" s="1"/>
    </row>
    <row r="16" spans="1:13">
      <c r="A16" s="10"/>
      <c r="B16" s="10"/>
      <c r="C16" s="10"/>
      <c r="D16" s="10"/>
      <c r="E16" s="1"/>
      <c r="F16" s="4"/>
      <c r="G16" s="4"/>
      <c r="H16" s="1"/>
      <c r="I16" s="1"/>
      <c r="J16" s="1"/>
      <c r="K16" s="1"/>
      <c r="L16" s="1"/>
      <c r="M16" s="1"/>
    </row>
    <row r="17" spans="1:13">
      <c r="A17" s="1"/>
      <c r="B17" s="1"/>
      <c r="C17" s="1"/>
      <c r="D17" s="1"/>
      <c r="E17" s="1"/>
      <c r="F17" s="6"/>
      <c r="G17" s="6"/>
      <c r="H17" s="1"/>
      <c r="I17" s="1"/>
      <c r="J17" s="1"/>
      <c r="K17" s="1"/>
      <c r="L17" s="1"/>
      <c r="M17" s="1"/>
    </row>
    <row r="18" spans="1:1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>
      <c r="A19" s="13"/>
      <c r="B19" s="13"/>
      <c r="C19" s="13"/>
      <c r="D19" s="13"/>
      <c r="E19" s="1"/>
      <c r="F19" s="1"/>
      <c r="G19" s="1"/>
      <c r="H19" s="1"/>
      <c r="I19" s="1"/>
      <c r="J19" s="1"/>
      <c r="K19" s="1"/>
      <c r="L19" s="1"/>
      <c r="M19" s="1"/>
    </row>
    <row r="20" spans="1:13">
      <c r="A20" s="3"/>
      <c r="B20" s="3"/>
      <c r="C20" s="3"/>
      <c r="D20" s="3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A21" s="2"/>
      <c r="B21" s="52" t="s">
        <v>3</v>
      </c>
      <c r="C21" s="52"/>
      <c r="D21" s="52"/>
      <c r="E21" s="52"/>
      <c r="F21" s="1"/>
      <c r="G21" s="1"/>
      <c r="H21" s="1"/>
      <c r="I21" s="1"/>
      <c r="J21" s="1"/>
      <c r="K21" s="1"/>
      <c r="L21" s="1"/>
      <c r="M21" s="1"/>
    </row>
    <row r="22" spans="1:13" ht="48">
      <c r="A22" s="2"/>
      <c r="B22" s="16" t="s">
        <v>6</v>
      </c>
      <c r="C22" s="16" t="s">
        <v>10</v>
      </c>
      <c r="D22" s="16" t="s">
        <v>11</v>
      </c>
      <c r="E22" s="16" t="s">
        <v>2</v>
      </c>
      <c r="F22" s="1"/>
      <c r="G22" s="1"/>
      <c r="H22" s="1"/>
      <c r="I22" s="1"/>
      <c r="J22" s="1"/>
      <c r="K22" s="1"/>
      <c r="L22" s="1"/>
      <c r="M22" s="1"/>
    </row>
    <row r="23" spans="1:13">
      <c r="A23" s="2"/>
      <c r="B23" s="15">
        <v>1998</v>
      </c>
      <c r="C23" s="14">
        <v>31321</v>
      </c>
      <c r="D23" s="14">
        <v>69372</v>
      </c>
      <c r="E23" s="14">
        <f>+D23+C23</f>
        <v>100693</v>
      </c>
      <c r="F23" s="1"/>
      <c r="G23" s="1"/>
      <c r="H23" s="1"/>
      <c r="I23" s="1"/>
      <c r="J23" s="1"/>
      <c r="K23" s="1"/>
      <c r="L23" s="1"/>
      <c r="M23" s="1"/>
    </row>
    <row r="24" spans="1:13">
      <c r="A24" s="5"/>
      <c r="B24" s="15">
        <v>1999</v>
      </c>
      <c r="C24" s="14">
        <v>26285</v>
      </c>
      <c r="D24" s="14">
        <v>65169</v>
      </c>
      <c r="E24" s="14">
        <f t="shared" ref="E24:E30" si="3">+D24+C24</f>
        <v>91454</v>
      </c>
      <c r="F24" s="1"/>
      <c r="G24" s="1"/>
      <c r="H24" s="1"/>
      <c r="I24" s="1"/>
      <c r="J24" s="1"/>
      <c r="K24" s="1"/>
      <c r="L24" s="1"/>
      <c r="M24" s="1"/>
    </row>
    <row r="25" spans="1:13">
      <c r="A25" s="5"/>
      <c r="B25" s="15">
        <v>2000</v>
      </c>
      <c r="C25" s="14">
        <v>20851</v>
      </c>
      <c r="D25" s="14">
        <v>47763</v>
      </c>
      <c r="E25" s="14">
        <f t="shared" si="3"/>
        <v>68614</v>
      </c>
      <c r="F25" s="1"/>
      <c r="G25" s="1"/>
      <c r="H25" s="1"/>
      <c r="I25" s="1"/>
      <c r="J25" s="1"/>
      <c r="K25" s="1"/>
      <c r="L25" s="1"/>
      <c r="M25" s="1"/>
    </row>
    <row r="26" spans="1:13">
      <c r="A26" s="2"/>
      <c r="B26" s="15">
        <v>2001</v>
      </c>
      <c r="C26" s="9">
        <v>17477</v>
      </c>
      <c r="D26" s="9">
        <v>34352</v>
      </c>
      <c r="E26" s="14">
        <f t="shared" si="3"/>
        <v>51829</v>
      </c>
      <c r="F26" s="1"/>
      <c r="G26" s="1"/>
      <c r="H26" s="1"/>
      <c r="I26" s="1"/>
      <c r="J26" s="1"/>
      <c r="K26" s="1"/>
      <c r="L26" s="1"/>
      <c r="M26" s="1"/>
    </row>
    <row r="27" spans="1:13">
      <c r="A27" s="2"/>
      <c r="B27" s="15">
        <v>2002</v>
      </c>
      <c r="C27" s="14">
        <v>18641</v>
      </c>
      <c r="D27" s="14">
        <v>23290</v>
      </c>
      <c r="E27" s="14">
        <f t="shared" si="3"/>
        <v>41931</v>
      </c>
      <c r="F27" s="13"/>
      <c r="G27" s="13"/>
      <c r="H27" s="13"/>
      <c r="I27" s="13"/>
      <c r="J27" s="1"/>
      <c r="K27" s="1"/>
      <c r="L27" s="1"/>
      <c r="M27" s="1"/>
    </row>
    <row r="28" spans="1:13">
      <c r="A28" s="2"/>
      <c r="B28" s="15">
        <v>2003</v>
      </c>
      <c r="C28" s="14">
        <v>18055</v>
      </c>
      <c r="D28" s="14">
        <v>19814</v>
      </c>
      <c r="E28" s="14">
        <f t="shared" si="3"/>
        <v>37869</v>
      </c>
      <c r="F28" s="3"/>
      <c r="G28" s="3"/>
      <c r="H28" s="3"/>
      <c r="I28" s="3"/>
      <c r="J28" s="1"/>
      <c r="K28" s="1"/>
      <c r="L28" s="1"/>
      <c r="M28" s="1"/>
    </row>
    <row r="29" spans="1:13">
      <c r="A29" s="1"/>
      <c r="B29" s="15">
        <v>2004</v>
      </c>
      <c r="C29" s="14">
        <v>17293</v>
      </c>
      <c r="D29" s="14">
        <v>19575</v>
      </c>
      <c r="E29" s="14">
        <f t="shared" si="3"/>
        <v>36868</v>
      </c>
      <c r="F29" s="2"/>
      <c r="G29" s="4"/>
      <c r="H29" s="4"/>
      <c r="I29" s="4"/>
      <c r="J29" s="1"/>
      <c r="K29" s="1"/>
      <c r="L29" s="1"/>
      <c r="M29" s="1"/>
    </row>
    <row r="30" spans="1:13">
      <c r="A30" s="1"/>
      <c r="B30" s="17">
        <v>2005</v>
      </c>
      <c r="C30" s="18">
        <v>16723</v>
      </c>
      <c r="D30" s="18">
        <v>17975</v>
      </c>
      <c r="E30" s="18">
        <f t="shared" si="3"/>
        <v>34698</v>
      </c>
      <c r="F30" s="2"/>
      <c r="G30" s="4"/>
      <c r="H30" s="4"/>
      <c r="I30" s="4"/>
      <c r="J30" s="1"/>
      <c r="K30" s="1"/>
      <c r="L30" s="1"/>
      <c r="M30" s="1"/>
    </row>
  </sheetData>
  <mergeCells count="3">
    <mergeCell ref="A1:D1"/>
    <mergeCell ref="F1:G1"/>
    <mergeCell ref="B21:E21"/>
  </mergeCells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5D2095A1B64B469524D29BA34D9E4D" ma:contentTypeVersion="0" ma:contentTypeDescription="Create a new document." ma:contentTypeScope="" ma:versionID="bae3006c1ad4a9d093f2169be807b6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64036C-67D7-430A-B78E-BB93ECF95DEF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837444C-C1BE-4F5C-9F87-5176E2A565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453129-73EE-4998-894C-A2F4139E5D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POWER BI</vt:lpstr>
      <vt:lpstr>Needing Paternities</vt:lpstr>
      <vt:lpstr>Excel Online</vt:lpstr>
      <vt:lpstr>DOCUMENTATION</vt:lpstr>
      <vt:lpstr>'Excel Online'!Print_Area</vt:lpstr>
      <vt:lpstr>'Needing Paternities'!Print_Area</vt:lpstr>
      <vt:lpstr>'POWER BI'!Print_Area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ch-suppt</dc:title>
  <dc:creator>Linda Booth</dc:creator>
  <cp:lastModifiedBy>VITA Program</cp:lastModifiedBy>
  <cp:lastPrinted>2013-01-16T16:11:54Z</cp:lastPrinted>
  <dcterms:created xsi:type="dcterms:W3CDTF">1999-01-30T19:41:25Z</dcterms:created>
  <dcterms:modified xsi:type="dcterms:W3CDTF">2021-01-11T12:19:01Z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0x010100975D2095A1B64B469524D29BA34D9E4D</vt:lpwstr>
  </property>
</Properties>
</file>